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1.1 Orçamentos (LOTE 2)" sheetId="1" state="visible" r:id="rId3"/>
    <sheet name="1. Orçamentos (LOTE 01)" sheetId="2" state="visible" r:id="rId4"/>
    <sheet name="2.Composições" sheetId="3" state="visible" r:id="rId5"/>
    <sheet name="6.Cronograma" sheetId="4" state="visible" r:id="rId6"/>
  </sheets>
  <externalReferences>
    <externalReference r:id="rId7"/>
  </externalReferences>
  <definedNames>
    <definedName function="false" hidden="false" localSheetId="1" name="_xlnm.Print_Area" vbProcedure="false">'1. Orçamentos (LOTE 01)'!$A$1:$S$44</definedName>
    <definedName function="false" hidden="false" localSheetId="0" name="_xlnm.Print_Area" vbProcedure="false">'1.1 Orçamentos (LOTE 2)'!$A$1:$S$22</definedName>
    <definedName function="false" hidden="false" name="BASEDECALCULO" vbProcedure="false">[1]PREENCHER!$L$22:$M$22</definedName>
    <definedName function="false" hidden="false" name="CREACAU" vbProcedure="false">[1]PREENCHER!$H$14:$I$14</definedName>
    <definedName function="false" hidden="false" name="ENCARGOS" vbProcedure="false">[1]PREENCHER!$L$19:$M$19</definedName>
    <definedName function="false" hidden="false" name="ente" vbProcedure="false">[1]PREENCHER!$H$5:$I$5</definedName>
    <definedName function="false" hidden="false" name="regime" vbProcedure="false">[1]PREENCHER!$G$19:$H$19</definedName>
    <definedName function="false" hidden="false" localSheetId="0" name="Print_Titles" vbProcedure="false">'1.1 Orçamentos (LOTE 2)'!$1:$8</definedName>
    <definedName function="false" hidden="false" localSheetId="1" name="Print_Titles" vbProcedure="false">'1. Orçamentos (LOTE 01)'!$1:$8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<sst xmlns="http://schemas.openxmlformats.org/spreadsheetml/2006/main" count="268" uniqueCount="122">
  <si>
    <t xml:space="preserve">ORÇAMENTO SINTÉTICO DE OBRA LOTE 02</t>
  </si>
  <si>
    <t xml:space="preserve">OBRA: </t>
  </si>
  <si>
    <t xml:space="preserve">RECUPERAÇÃO DA BASE DA PONTE NA RUA PRESIDENTE JOÃO GOULART COM UTILIZAÇÃO DE MUROS DE GABIÕES</t>
  </si>
  <si>
    <t xml:space="preserve">Encargos sociais:</t>
  </si>
  <si>
    <t xml:space="preserve">Referência SINAPI</t>
  </si>
  <si>
    <t xml:space="preserve">BDI 1 (%)</t>
  </si>
  <si>
    <t xml:space="preserve">LOCAL:</t>
  </si>
  <si>
    <t xml:space="preserve">Rua Presidente João Goulart</t>
  </si>
  <si>
    <t xml:space="preserve">SINAPI</t>
  </si>
  <si>
    <t xml:space="preserve">BDI 2 (%)</t>
  </si>
  <si>
    <t xml:space="preserve">ITEM</t>
  </si>
  <si>
    <t xml:space="preserve">FONTE</t>
  </si>
  <si>
    <t xml:space="preserve">CÓDIGO</t>
  </si>
  <si>
    <t xml:space="preserve">DESCRIÇÃO</t>
  </si>
  <si>
    <t xml:space="preserve">UNID</t>
  </si>
  <si>
    <t xml:space="preserve">QUANT.</t>
  </si>
  <si>
    <t xml:space="preserve">PREÇO UNITÁRIO EXCLUSO BDI (R$)</t>
  </si>
  <si>
    <t xml:space="preserve">PREÇO TOTAL EXCLUSO BDI (R$)</t>
  </si>
  <si>
    <t xml:space="preserve">PREÇO UNITÁRIO INCLUSO BDI (R$)</t>
  </si>
  <si>
    <t xml:space="preserve">BDI</t>
  </si>
  <si>
    <t xml:space="preserve">PREÇO TOTAL (R$)</t>
  </si>
  <si>
    <t xml:space="preserve">MATERIAL</t>
  </si>
  <si>
    <t xml:space="preserve">MÃO DE OBRA</t>
  </si>
  <si>
    <t xml:space="preserve">TOTAL</t>
  </si>
  <si>
    <t xml:space="preserve">RECOMPOSIÇÃO CABECEIRAS</t>
  </si>
  <si>
    <t xml:space="preserve">1.1</t>
  </si>
  <si>
    <t xml:space="preserve">PEDRA DE MAO OU PEDRA RACHAO PARA ARRIMO/FUNDACAO PEDREIRA/FORNECEDOR, SEM FRETE)</t>
  </si>
  <si>
    <t xml:space="preserve">M3</t>
  </si>
  <si>
    <t xml:space="preserve">BDI 1</t>
  </si>
  <si>
    <t xml:space="preserve">1.2</t>
  </si>
  <si>
    <t xml:space="preserve">TRANSPORTE COM CAMINHÃO BASCULANTE DE 14 M³, EM VIA URBANA PAVIMENTADA, DMT ATÉ 30 KM (UNIDADE: M3XKM). AF_07/2020</t>
  </si>
  <si>
    <t xml:space="preserve">M3XKM</t>
  </si>
  <si>
    <t xml:space="preserve">1.3</t>
  </si>
  <si>
    <t xml:space="preserve">ESCAVADEIRA HIDRÁULICA SOBRE ESTEIRAS, CAÇAMBA 0,80 M3, PESO OPERACION 17 T, POTENCIA BRUTA 111 HP</t>
  </si>
  <si>
    <t xml:space="preserve">H</t>
  </si>
  <si>
    <t xml:space="preserve">TOTAL:</t>
  </si>
  <si>
    <t xml:space="preserve">OBS: LOTE 02 PROVENIENTE DA NECESSIDADE DE RECOMPOSIÇÃO DAS CABECEIRAS ERODIDAS NAS CHEIAS DO MÊS DE ABRIL/MAIO DE 2024 (QUANTIDADES ESTIMADAS PODENDO HAVER ALTERAÇÕES)</t>
  </si>
  <si>
    <t xml:space="preserve">Campo Bom,</t>
  </si>
  <si>
    <t xml:space="preserve">Profissional:</t>
  </si>
  <si>
    <t xml:space="preserve">CREA/RS </t>
  </si>
  <si>
    <t xml:space="preserve">ORÇAMENTO SINTÉTICO DE OBRA (LOTE 01)</t>
  </si>
  <si>
    <t xml:space="preserve">ADMINISTRAÇÃO LOCAL</t>
  </si>
  <si>
    <t xml:space="preserve">ENGENHEIRO CIVIL DE OBRA PLENO COM ENCARGOS COMPLEMENTARES</t>
  </si>
  <si>
    <t xml:space="preserve">SERVIÇOS PRELIMINARES</t>
  </si>
  <si>
    <t xml:space="preserve">2.1</t>
  </si>
  <si>
    <t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</si>
  <si>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   </t>
  </si>
  <si>
    <t xml:space="preserve">2.2</t>
  </si>
  <si>
    <t xml:space="preserve">PLACA DE OBRA (PARA CONSTRUCAO CIVIL) EM CHAPA GALVANIZADA *N. 22*, ADESIVADA, DE *2,4 X 1,2* M (SEM POSTES PARA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</si>
  <si>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</si>
  <si>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 xml:space="preserve">2.3</t>
  </si>
  <si>
    <t xml:space="preserve">TOPOGRAFO COM ENCARGOS COMPLEMENTARES</t>
  </si>
  <si>
    <t xml:space="preserve">2.4</t>
  </si>
  <si>
    <t xml:space="preserve">AUXILIAR DE TOPÓGRAFO COM ENCARGOS COMPLEMENTARES</t>
  </si>
  <si>
    <t xml:space="preserve">ESCAVAÇÃO</t>
  </si>
  <si>
    <t xml:space="preserve">3.1</t>
  </si>
  <si>
    <t xml:space="preserve">DEMOLIÇÃO DE PILARES E VIGAS EM CONCRETO ARMADO, DE FORMA MECANIZADA COM MARTELETE, SEM REAPROVEITAMENTO. AF_09/2023</t>
  </si>
  <si>
    <t xml:space="preserve">3.2</t>
  </si>
  <si>
    <t xml:space="preserve">CARGA, MANOBRA E DESCARGA DE ENTULHO EM CAMINHÃO BASCULANTE 10 M³ - CARGA COM ESCAVADEIRA HIDRÁULICA  (CAÇAMBA DE 0,80 M³ / 111 HP) E DESCARGA LIVRE (UNIDADE: M3). AF_07/2020</t>
  </si>
  <si>
    <t xml:space="preserve">3.3</t>
  </si>
  <si>
    <t xml:space="preserve">TRANSPORTE COM CAMINHÃO BASCULANTE DE 10 M³, EM VIA URBANA PAVIMENTADA, DMT ATÉ 30 KM (UNIDADE: M3XKM). AF_07/2020</t>
  </si>
  <si>
    <t xml:space="preserve">3.4</t>
  </si>
  <si>
    <t xml:space="preserve"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</si>
  <si>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 xml:space="preserve">EXECUÇÃO</t>
  </si>
  <si>
    <t xml:space="preserve">4.1</t>
  </si>
  <si>
    <t xml:space="preserve">PROTEÇÃO SUPERFICIAL DE CANAL EM GABIÃO TIPO SACO, DIÂMETRO DE 65 CENTÍMETROS, ENCHIMENTO MANUAL COM PEDRA DE MÃO TIPO RACHÃO - FORNECIMENTO E EXECUÇÃO. AF_12/2015</t>
  </si>
  <si>
    <t xml:space="preserve">4.2</t>
  </si>
  <si>
    <t xml:space="preserve">Composição</t>
  </si>
  <si>
    <t xml:space="preserve">MURO DE GABIÃO, TIPO CAIXA, MALHA HEXAGONAL 8X10 CM (ZN/AL REVESTIDO COM POLIMERO), FIO 2,4 MM, ENCHIMENTO COM PEDRA DE MÃO TIPO RACHÃO, DE GRAVIDADE, PARA MUROS COM ALTURA MAIOR QUE 4M E MENOR OU IGUAL A 6M - FORNECIMENTO E EXECUÇÃO.</t>
  </si>
  <si>
    <t xml:space="preserve">CONTRAFORTES</t>
  </si>
  <si>
    <t xml:space="preserve">5.1</t>
  </si>
  <si>
    <t xml:space="preserve">GABIAO TIPO CAIXA MALHA HEXAGONAL 8 X 10 CM (ZN/AL REVESTIDO COM POLIMERO),  FIO 2,4 MM, H = 0,50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</si>
  <si>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M3    </t>
  </si>
  <si>
    <t xml:space="preserve">5.2</t>
  </si>
  <si>
    <t xml:space="preserve">GABIAO TIPO CAIXA, MALHA HEXAGONAL 8 X 10 CM (ZN/AL REVESTIDO COM POLIMERO), FIO DE 2,4 MM, DIMENSOES 2,0 x 1,0 x 1,0 M (C X L X 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</si>
  <si>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TRANSPORTE</t>
  </si>
  <si>
    <t xml:space="preserve">6.1</t>
  </si>
  <si>
    <t xml:space="preserve">ATERRO</t>
  </si>
  <si>
    <t xml:space="preserve">7.1</t>
  </si>
  <si>
    <t xml:space="preserve">CARGA, MANOBRA E DESCARGA DE SOLOS E MATERIAIS GRANULARES EM CAMINHÃO BASCULANTE 10 M³ - CARGA COM ESCAVADEIRA HIDRÁULICA (CAÇAMBA DE 1,20 M³ / 155 HP) E DESCARGA LIVRE (UNIDADE: M3). AF_07/2020</t>
  </si>
  <si>
    <t xml:space="preserve">7.2</t>
  </si>
  <si>
    <t xml:space="preserve">7.3</t>
  </si>
  <si>
    <t xml:space="preserve">ATERRO MANUAL DE VALAS COM SOLO ARGILO-ARENOSO. AF_08/2023</t>
  </si>
  <si>
    <t xml:space="preserve">COMPOSIÇÕES</t>
  </si>
  <si>
    <t xml:space="preserve">Fonte</t>
  </si>
  <si>
    <t xml:space="preserve">Código</t>
  </si>
  <si>
    <t xml:space="preserve">Item</t>
  </si>
  <si>
    <t xml:space="preserve">Unidade</t>
  </si>
  <si>
    <t xml:space="preserve">Quant.</t>
  </si>
  <si>
    <t xml:space="preserve">Custo unitário (R$)</t>
  </si>
  <si>
    <t xml:space="preserve">Custo unitário material (R$)</t>
  </si>
  <si>
    <t xml:space="preserve">Custo unitário MO (R$)</t>
  </si>
  <si>
    <t xml:space="preserve">Custo total composição (R$)</t>
  </si>
  <si>
    <t xml:space="preserve">Custo total material (R$)</t>
  </si>
  <si>
    <t xml:space="preserve">Custo total MO (R$)</t>
  </si>
  <si>
    <t xml:space="preserve">GEOTEXTIL NAO TECIDO AGULHADO DE FILAMENTOS CONTINUOS 100% POLIESTER, RESITENCIA A TRACAO = 10 KN/M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</si>
  <si>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SARRAFO NAO APARELHADO *2,5 X 10* CM, EM MACARANDUBA/MASSARANDUBA, ANGELIM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</si>
  <si>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</si>
  <si>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 xml:space="preserve">PEDRA DE MAO OU PEDRA RACHAO PARA ARRIMO/FUNDACAO (POSTO PEDREIRA/FORNECEDOR, SEM FRETE)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</si>
  <si>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14 X 18 (1 1/2 X 14)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</si>
  <si>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</si>
  <si>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 xml:space="preserve">ESCAVADEIRA HIDRÁULICA SOBRE ESTEIRAS, CAÇAMBA 0,80 M3, PESO OPERACIONAL 17 T, POTENCIA BRUTA 111 HP - CHP DIURNO. AF_06/2014</t>
  </si>
  <si>
    <t xml:space="preserve">CHP</t>
  </si>
  <si>
    <t xml:space="preserve">ESCAVADEIRA HIDRÁULICA SOBRE ESTEIRAS, CAÇAMBA 0,80 M3, PESO OPERACIONAL 17 T, POTENCIA BRUTA 111 HP - CHI DIURNO. AF_06/2014</t>
  </si>
  <si>
    <t xml:space="preserve">CHI</t>
  </si>
  <si>
    <t xml:space="preserve">PEDREIRO COM ENCARGOS COMPLEMENTARES</t>
  </si>
  <si>
    <t xml:space="preserve">SERVENTE COM ENCARGOS COMPLEMENTARES</t>
  </si>
  <si>
    <t xml:space="preserve">CRONOGRAMA</t>
  </si>
  <si>
    <t xml:space="preserve">VALOR TOTAL C/ BDI</t>
  </si>
  <si>
    <t xml:space="preserve">MÊS 01</t>
  </si>
  <si>
    <t xml:space="preserve">MÊS 02</t>
  </si>
  <si>
    <t xml:space="preserve">MÊS 03</t>
  </si>
  <si>
    <t xml:space="preserve">MÊS 04</t>
  </si>
  <si>
    <t xml:space="preserve">MÊS 05</t>
  </si>
  <si>
    <t xml:space="preserve">MÊS 06</t>
  </si>
  <si>
    <t xml:space="preserve">TOTAL (%)</t>
  </si>
  <si>
    <t xml:space="preserve">TOTAL (R$)</t>
  </si>
  <si>
    <t xml:space="preserve">LOTE 01</t>
  </si>
  <si>
    <t xml:space="preserve">LOTE 02</t>
  </si>
  <si>
    <t xml:space="preserve">TOTAL LOTE 01</t>
  </si>
  <si>
    <t xml:space="preserve">TOTAL ACUMULADO</t>
  </si>
  <si>
    <t xml:space="preserve">TOTAL LOTE 02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</si>
</sst>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_(&quot;R$ &quot;* #,##0.00_);_(&quot;R$ &quot;* \(#,##0.00\);_(&quot;R$ &quot;* \-??_);_(@_)"/>
    <numFmt numFmtId="166" formatCode="0%"/>
    <numFmt numFmtId="167" formatCode="_(* #,##0.00_);_(* \(#,##0.00\);_(* \-??_);_(@_)"/>
    <numFmt numFmtId="168" formatCode="0.00"/>
    <numFmt numFmtId="169" formatCode="mmm/yy"/>
    <numFmt numFmtId="170" formatCode="_-&quot;R$&quot;* #,##0.00_-;&quot;-R$&quot;* #,##0.00_-;_-&quot;R$&quot;* \-??_-;_-@_-"/>
    <numFmt numFmtId="171" formatCode="#,##0.00"/>
    <numFmt numFmtId="172" formatCode="#,##0"/>
    <numFmt numFmtId="173" formatCode="_-&quot;R$ &quot;* #,##0.00_-;&quot;-R$ &quot;* #,##0.00_-;_-&quot;R$ &quot;* \-??_-;_-@_-"/>
    <numFmt numFmtId="174" formatCode="_-* #,##0.00_-;\-* #,##0.00_-;_-* \-??_-;_-@_-"/>
    <numFmt numFmtId="175" formatCode="[$-F800]dddd&quot;, &quot;mmmm\ dd&quot;, &quot;yyyy"/>
    <numFmt numFmtId="176" formatCode="@"/>
    <numFmt numFmtId="177" formatCode="0.0000"/>
    <numFmt numFmtId="178" formatCode="_-[$R$-416]\ * #,##0.00_-;\-[$R$-416]\ * #,##0.00_-;_-[$R$-416]\ * \-??_-;_-@_-"/>
    <numFmt numFmtId="179" formatCode="0.00%"/>
  </numFmts>
  <fonts count="18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1"/>
      <color rgb="FFFF0000"/>
      <name val="Calibri"/>
      <family val="0"/>
      <charset val="1"/>
    </font>
    <font>
      <b val="true"/>
      <sz val="14"/>
      <name val="Arial"/>
      <family val="0"/>
      <charset val="1"/>
    </font>
    <font>
      <sz val="11"/>
      <name val="Calibri"/>
      <family val="0"/>
      <charset val="1"/>
    </font>
    <font>
      <b val="true"/>
      <sz val="10"/>
      <name val="Arial"/>
      <family val="0"/>
      <charset val="1"/>
    </font>
    <font>
      <sz val="9"/>
      <name val="Arial"/>
      <family val="0"/>
      <charset val="1"/>
    </font>
    <font>
      <b val="true"/>
      <sz val="9"/>
      <name val="Arial"/>
      <family val="0"/>
      <charset val="1"/>
    </font>
    <font>
      <b val="true"/>
      <sz val="9"/>
      <color theme="0"/>
      <name val="Arial"/>
      <family val="0"/>
      <charset val="1"/>
    </font>
    <font>
      <sz val="9"/>
      <name val="Arial"/>
      <family val="2"/>
      <charset val="1"/>
    </font>
    <font>
      <sz val="9"/>
      <color theme="1"/>
      <name val="Calibri"/>
      <family val="0"/>
      <charset val="1"/>
    </font>
    <font>
      <b val="true"/>
      <sz val="10"/>
      <color theme="0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9"/>
      <color theme="1"/>
      <name val="Arial"/>
      <family val="0"/>
      <charset val="1"/>
    </font>
    <font>
      <sz val="11"/>
      <color theme="1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25"/>
        <bgColor rgb="FFCCCCFF"/>
      </patternFill>
    </fill>
    <fill>
      <patternFill patternType="solid">
        <fgColor theme="0"/>
        <bgColor rgb="FFEBF1DE"/>
      </patternFill>
    </fill>
    <fill>
      <patternFill patternType="solid">
        <fgColor theme="6" tint="-0.5"/>
        <bgColor rgb="FF333333"/>
      </patternFill>
    </fill>
    <fill>
      <patternFill patternType="solid">
        <fgColor theme="0" tint="-0.5"/>
        <bgColor rgb="FF969696"/>
      </patternFill>
    </fill>
    <fill>
      <patternFill patternType="solid">
        <fgColor theme="6" tint="0.5999"/>
        <bgColor rgb="FFEBF1DE"/>
      </patternFill>
    </fill>
    <fill>
      <patternFill patternType="solid">
        <fgColor theme="6" tint="0.7999"/>
        <bgColor rgb="FFD7E4BD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3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3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4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2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7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2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2" borderId="9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8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9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1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4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12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7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1" fontId="9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9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9" fillId="3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10" fillId="3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11" fillId="4" borderId="2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1" fillId="4" borderId="3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1" fillId="4" borderId="13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4" borderId="14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4" borderId="14" xfId="27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1" fillId="5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4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6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6" borderId="1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3" borderId="1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6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3" borderId="1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1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4" borderId="1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4" borderId="1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4" borderId="6" xfId="27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1" fillId="4" borderId="1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9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9" fillId="3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9" fillId="3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11" fillId="4" borderId="1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0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2" borderId="1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8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5" borderId="1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5" fillId="2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9" fillId="7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9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9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0" fillId="0" borderId="0" xfId="26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0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9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9" fillId="0" borderId="1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9" fillId="0" borderId="0" xfId="22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9" fillId="0" borderId="15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9" fillId="0" borderId="0" xfId="22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6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6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8" fillId="2" borderId="8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6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2" borderId="1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7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0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5" fillId="2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6" borderId="1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6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6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6" fillId="0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4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10" xfId="2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15" fillId="2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5" fillId="0" borderId="10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5" fillId="0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5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0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2 2" xfId="21"/>
    <cellStyle name="Normal 2" xfId="22"/>
    <cellStyle name="Normal 2 2" xfId="23"/>
    <cellStyle name="Normal 3" xfId="24"/>
    <cellStyle name="Porcentagem 2" xfId="25"/>
    <cellStyle name="Separador de milhares 2" xfId="26"/>
    <cellStyle name="Excel Built-in Normal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BFBFBF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_PROJETOS%20E%20FISCALIZA&#199;&#195;O/7.%20PROJETOS%20EM%20ANDAMENTO/44.%20FINALIZA&#199;&#195;O%20DO%20CENTRO%20VIDA%20DE%20ESPECIALIDADES%20M&#201;DICAS/DECLARA&#199;&#195;O%20BDI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ENCHER"/>
      <sheetName val="DECLARAÇÃ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itchFamily="0" charset="1"/>
        <a:ea typeface="Arial" pitchFamily="0" charset="1"/>
        <a:cs typeface="Arial" pitchFamily="0" charset="1"/>
      </a:majorFont>
      <a:minorFont>
        <a:latin typeface="Calibri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0" t="0" r="0" b="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0" t="0" r="0" b="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2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pane xSplit="0" ySplit="7" topLeftCell="A8" activePane="bottomLeft" state="frozen"/>
      <selection pane="topLeft" activeCell="A1" activeCellId="0" sqref="A1"/>
      <selection pane="bottomLeft" activeCell="S30" activeCellId="0" sqref="S30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8.29"/>
    <col collapsed="false" customWidth="true" hidden="false" outlineLevel="0" max="2" min="2" style="0" width="12.71"/>
    <col collapsed="false" customWidth="true" hidden="false" outlineLevel="0" max="3" min="3" style="0" width="10.71"/>
    <col collapsed="false" customWidth="true" hidden="false" outlineLevel="0" max="4" min="4" style="0" width="55.71"/>
    <col collapsed="false" customWidth="true" hidden="false" outlineLevel="0" max="5" min="5" style="0" width="8.29"/>
    <col collapsed="false" customWidth="true" hidden="false" outlineLevel="0" max="6" min="6" style="0" width="10.71"/>
    <col collapsed="false" customWidth="true" hidden="false" outlineLevel="0" max="9" min="7" style="0" width="13"/>
    <col collapsed="false" customWidth="true" hidden="false" outlineLevel="0" max="10" min="10" style="0" width="17.42"/>
    <col collapsed="false" customWidth="true" hidden="false" outlineLevel="0" max="11" min="11" style="0" width="16.85"/>
    <col collapsed="false" customWidth="true" hidden="false" outlineLevel="0" max="12" min="12" style="0" width="18.29"/>
    <col collapsed="false" customWidth="true" hidden="false" outlineLevel="0" max="13" min="13" style="0" width="14.14"/>
    <col collapsed="false" customWidth="true" hidden="false" outlineLevel="0" max="14" min="14" style="0" width="13"/>
    <col collapsed="false" customWidth="true" hidden="false" outlineLevel="0" max="15" min="15" style="0" width="14.14"/>
    <col collapsed="false" customWidth="true" hidden="false" outlineLevel="0" max="16" min="16" style="0" width="12.29"/>
    <col collapsed="false" customWidth="true" hidden="false" outlineLevel="0" max="17" min="17" style="0" width="18.42"/>
    <col collapsed="false" customWidth="true" hidden="false" outlineLevel="0" max="18" min="18" style="0" width="17"/>
    <col collapsed="false" customWidth="true" hidden="false" outlineLevel="0" max="19" min="19" style="1" width="17.86"/>
    <col collapsed="false" customWidth="true" hidden="false" outlineLevel="0" max="20" min="20" style="2" width="9.14"/>
    <col collapsed="false" customWidth="true" hidden="false" outlineLevel="0" max="21" min="21" style="2" width="16"/>
    <col collapsed="false" customWidth="true" hidden="false" outlineLevel="0" max="27" min="22" style="2" width="9.14"/>
  </cols>
  <sheetData>
    <row r="1" customFormat="false" ht="17.3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17.3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customFormat="false" ht="23.85" hidden="false" customHeight="true" outlineLevel="0" collapsed="false">
      <c r="A3" s="5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 t="s">
        <v>3</v>
      </c>
      <c r="Q3" s="9" t="s">
        <v>4</v>
      </c>
      <c r="R3" s="10" t="s">
        <v>5</v>
      </c>
      <c r="S3" s="11" t="n">
        <v>24.5</v>
      </c>
    </row>
    <row r="4" customFormat="false" ht="15" hidden="false" customHeight="true" outlineLevel="0" collapsed="false">
      <c r="A4" s="12" t="s">
        <v>6</v>
      </c>
      <c r="B4" s="13"/>
      <c r="C4" s="14" t="s">
        <v>7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 t="s">
        <v>8</v>
      </c>
      <c r="Q4" s="16" t="n">
        <v>45323</v>
      </c>
      <c r="R4" s="10" t="s">
        <v>9</v>
      </c>
      <c r="S4" s="11"/>
    </row>
    <row r="5" customFormat="false" ht="15" hidden="false" customHeight="false" outlineLevel="0" collapsed="false">
      <c r="A5" s="17"/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19"/>
      <c r="R5" s="19"/>
      <c r="S5" s="20"/>
    </row>
    <row r="6" customFormat="false" ht="15" hidden="false" customHeight="true" outlineLevel="0" collapsed="false">
      <c r="A6" s="21" t="s">
        <v>10</v>
      </c>
      <c r="B6" s="21" t="s">
        <v>11</v>
      </c>
      <c r="C6" s="21" t="s">
        <v>12</v>
      </c>
      <c r="D6" s="21" t="s">
        <v>13</v>
      </c>
      <c r="E6" s="21" t="s">
        <v>14</v>
      </c>
      <c r="F6" s="22" t="s">
        <v>15</v>
      </c>
      <c r="G6" s="23" t="s">
        <v>16</v>
      </c>
      <c r="H6" s="23"/>
      <c r="I6" s="23"/>
      <c r="J6" s="23" t="s">
        <v>17</v>
      </c>
      <c r="K6" s="23"/>
      <c r="L6" s="23"/>
      <c r="M6" s="23" t="s">
        <v>18</v>
      </c>
      <c r="N6" s="23"/>
      <c r="O6" s="23"/>
      <c r="P6" s="23" t="s">
        <v>19</v>
      </c>
      <c r="Q6" s="23" t="s">
        <v>20</v>
      </c>
      <c r="R6" s="23"/>
      <c r="S6" s="23"/>
    </row>
    <row r="7" customFormat="false" ht="15" hidden="false" customHeight="true" outlineLevel="0" collapsed="false">
      <c r="A7" s="21"/>
      <c r="B7" s="21"/>
      <c r="C7" s="21"/>
      <c r="D7" s="21"/>
      <c r="E7" s="21"/>
      <c r="F7" s="22"/>
      <c r="G7" s="24" t="s">
        <v>21</v>
      </c>
      <c r="H7" s="24" t="s">
        <v>22</v>
      </c>
      <c r="I7" s="25" t="s">
        <v>23</v>
      </c>
      <c r="J7" s="25" t="s">
        <v>21</v>
      </c>
      <c r="K7" s="25" t="s">
        <v>22</v>
      </c>
      <c r="L7" s="25" t="s">
        <v>23</v>
      </c>
      <c r="M7" s="24" t="s">
        <v>21</v>
      </c>
      <c r="N7" s="24" t="s">
        <v>22</v>
      </c>
      <c r="O7" s="25" t="s">
        <v>23</v>
      </c>
      <c r="P7" s="23"/>
      <c r="Q7" s="24" t="s">
        <v>21</v>
      </c>
      <c r="R7" s="24" t="s">
        <v>22</v>
      </c>
      <c r="S7" s="25" t="s">
        <v>23</v>
      </c>
    </row>
    <row r="8" customFormat="false" ht="15" hidden="false" customHeight="true" outlineLevel="0" collapsed="false">
      <c r="A8" s="26"/>
      <c r="B8" s="27"/>
      <c r="C8" s="27"/>
      <c r="D8" s="27"/>
      <c r="E8" s="27"/>
      <c r="F8" s="28"/>
      <c r="G8" s="29"/>
      <c r="H8" s="30"/>
      <c r="I8" s="31"/>
      <c r="J8" s="31"/>
      <c r="K8" s="31"/>
      <c r="L8" s="31"/>
      <c r="M8" s="29"/>
      <c r="N8" s="30"/>
      <c r="O8" s="31"/>
      <c r="P8" s="31"/>
      <c r="Q8" s="29"/>
      <c r="R8" s="30"/>
      <c r="S8" s="32"/>
    </row>
    <row r="9" s="2" customFormat="true" ht="15" hidden="false" customHeight="false" outlineLevel="0" collapsed="false">
      <c r="A9" s="33"/>
      <c r="B9" s="33"/>
      <c r="C9" s="34"/>
      <c r="D9" s="35"/>
      <c r="E9" s="34"/>
      <c r="F9" s="36"/>
      <c r="G9" s="36"/>
      <c r="H9" s="36"/>
      <c r="I9" s="37"/>
      <c r="J9" s="37"/>
      <c r="K9" s="37"/>
      <c r="L9" s="37"/>
      <c r="M9" s="38"/>
      <c r="N9" s="38"/>
      <c r="O9" s="38"/>
      <c r="P9" s="38"/>
      <c r="Q9" s="38"/>
      <c r="R9" s="38"/>
      <c r="S9" s="39"/>
    </row>
    <row r="10" s="2" customFormat="true" ht="15" hidden="false" customHeight="false" outlineLevel="0" collapsed="false">
      <c r="A10" s="40" t="n">
        <v>1</v>
      </c>
      <c r="B10" s="41"/>
      <c r="C10" s="42"/>
      <c r="D10" s="43" t="s">
        <v>24</v>
      </c>
      <c r="E10" s="43"/>
      <c r="F10" s="44"/>
      <c r="G10" s="45"/>
      <c r="H10" s="45"/>
      <c r="I10" s="45"/>
      <c r="J10" s="45" t="n">
        <f aca="false">J11+J12+J13</f>
        <v>213854.5</v>
      </c>
      <c r="K10" s="45" t="n">
        <f aca="false">K11+K12+K13</f>
        <v>19114.5</v>
      </c>
      <c r="L10" s="45" t="n">
        <f aca="false">L11+L12+L13</f>
        <v>232969</v>
      </c>
      <c r="M10" s="45"/>
      <c r="N10" s="45"/>
      <c r="O10" s="45"/>
      <c r="P10" s="45"/>
      <c r="Q10" s="45"/>
      <c r="R10" s="45"/>
      <c r="S10" s="45"/>
    </row>
    <row r="11" s="2" customFormat="true" ht="22.35" hidden="false" customHeight="false" outlineLevel="0" collapsed="false">
      <c r="A11" s="46" t="s">
        <v>25</v>
      </c>
      <c r="B11" s="47" t="s">
        <v>8</v>
      </c>
      <c r="C11" s="48" t="n">
        <v>4730</v>
      </c>
      <c r="D11" s="49" t="s">
        <v>26</v>
      </c>
      <c r="E11" s="50" t="s">
        <v>27</v>
      </c>
      <c r="F11" s="51" t="n">
        <v>1500</v>
      </c>
      <c r="G11" s="52" t="n">
        <v>69.25</v>
      </c>
      <c r="H11" s="52"/>
      <c r="I11" s="52" t="n">
        <f aca="false">G11+H11</f>
        <v>69.25</v>
      </c>
      <c r="J11" s="52" t="n">
        <f aca="false">G11*F11</f>
        <v>103875</v>
      </c>
      <c r="K11" s="52" t="n">
        <f aca="false">F11*H11</f>
        <v>0</v>
      </c>
      <c r="L11" s="52" t="n">
        <f aca="false">K11+J11</f>
        <v>103875</v>
      </c>
      <c r="M11" s="52" t="n">
        <f aca="false">G11*1.245</f>
        <v>86.21625</v>
      </c>
      <c r="N11" s="52" t="n">
        <f aca="false">H11*1.245</f>
        <v>0</v>
      </c>
      <c r="O11" s="52" t="n">
        <f aca="false">N11+M11</f>
        <v>86.21625</v>
      </c>
      <c r="P11" s="53" t="s">
        <v>28</v>
      </c>
      <c r="Q11" s="52" t="n">
        <f aca="false">M11*F11</f>
        <v>129324.375</v>
      </c>
      <c r="R11" s="52" t="n">
        <f aca="false">N11*F11</f>
        <v>0</v>
      </c>
      <c r="S11" s="54" t="n">
        <f aca="false">R11+Q11</f>
        <v>129324.375</v>
      </c>
    </row>
    <row r="12" s="2" customFormat="true" ht="32.8" hidden="false" customHeight="false" outlineLevel="0" collapsed="false">
      <c r="A12" s="46" t="s">
        <v>29</v>
      </c>
      <c r="B12" s="47" t="s">
        <v>8</v>
      </c>
      <c r="C12" s="48" t="n">
        <v>95876</v>
      </c>
      <c r="D12" s="49" t="s">
        <v>30</v>
      </c>
      <c r="E12" s="50" t="s">
        <v>31</v>
      </c>
      <c r="F12" s="51" t="n">
        <f aca="false">F11*15</f>
        <v>22500</v>
      </c>
      <c r="G12" s="52" t="n">
        <v>2.09</v>
      </c>
      <c r="H12" s="52" t="n">
        <v>0.15</v>
      </c>
      <c r="I12" s="52" t="n">
        <f aca="false">G12+H12</f>
        <v>2.24</v>
      </c>
      <c r="J12" s="52" t="n">
        <f aca="false">G12*F12</f>
        <v>47025</v>
      </c>
      <c r="K12" s="52" t="n">
        <f aca="false">F12*H12</f>
        <v>3375</v>
      </c>
      <c r="L12" s="52" t="n">
        <f aca="false">K12+J12</f>
        <v>50400</v>
      </c>
      <c r="M12" s="52" t="n">
        <f aca="false">G12*1.245</f>
        <v>2.60205</v>
      </c>
      <c r="N12" s="52" t="n">
        <f aca="false">H12*1.245</f>
        <v>0.18675</v>
      </c>
      <c r="O12" s="52" t="n">
        <f aca="false">N12+M12</f>
        <v>2.7888</v>
      </c>
      <c r="P12" s="53" t="s">
        <v>28</v>
      </c>
      <c r="Q12" s="52" t="n">
        <f aca="false">M12*F12</f>
        <v>58546.125</v>
      </c>
      <c r="R12" s="52" t="n">
        <f aca="false">N12*F12</f>
        <v>4201.875</v>
      </c>
      <c r="S12" s="54" t="n">
        <f aca="false">R12+Q12</f>
        <v>62748</v>
      </c>
    </row>
    <row r="13" s="2" customFormat="true" ht="22.35" hidden="false" customHeight="false" outlineLevel="0" collapsed="false">
      <c r="A13" s="46" t="s">
        <v>32</v>
      </c>
      <c r="B13" s="47" t="s">
        <v>8</v>
      </c>
      <c r="C13" s="55" t="n">
        <v>5631</v>
      </c>
      <c r="D13" s="49" t="s">
        <v>33</v>
      </c>
      <c r="E13" s="50" t="s">
        <v>34</v>
      </c>
      <c r="F13" s="51" t="n">
        <v>350</v>
      </c>
      <c r="G13" s="52" t="n">
        <v>179.87</v>
      </c>
      <c r="H13" s="52" t="n">
        <v>44.97</v>
      </c>
      <c r="I13" s="52" t="n">
        <f aca="false">G13+H13</f>
        <v>224.84</v>
      </c>
      <c r="J13" s="52" t="n">
        <f aca="false">G13*F13</f>
        <v>62954.5</v>
      </c>
      <c r="K13" s="52" t="n">
        <f aca="false">F13*H13</f>
        <v>15739.5</v>
      </c>
      <c r="L13" s="52" t="n">
        <f aca="false">K13+J13</f>
        <v>78694</v>
      </c>
      <c r="M13" s="52" t="n">
        <f aca="false">G13*1.245</f>
        <v>223.93815</v>
      </c>
      <c r="N13" s="52" t="n">
        <f aca="false">H13*1.245</f>
        <v>55.98765</v>
      </c>
      <c r="O13" s="52" t="n">
        <f aca="false">N13+M13</f>
        <v>279.9258</v>
      </c>
      <c r="P13" s="53" t="s">
        <v>28</v>
      </c>
      <c r="Q13" s="52" t="n">
        <f aca="false">M13*F13</f>
        <v>78378.3525</v>
      </c>
      <c r="R13" s="52" t="n">
        <f aca="false">N13*F13</f>
        <v>19595.6775</v>
      </c>
      <c r="S13" s="54" t="n">
        <f aca="false">R13+Q13</f>
        <v>97974.03</v>
      </c>
    </row>
    <row r="14" s="2" customFormat="true" ht="15" hidden="false" customHeight="false" outlineLevel="0" collapsed="false">
      <c r="A14" s="33"/>
      <c r="B14" s="33"/>
      <c r="C14" s="34"/>
      <c r="D14" s="35"/>
      <c r="E14" s="34"/>
      <c r="F14" s="36"/>
      <c r="G14" s="36"/>
      <c r="H14" s="36"/>
      <c r="I14" s="37"/>
      <c r="J14" s="37"/>
      <c r="K14" s="37"/>
      <c r="L14" s="37"/>
      <c r="M14" s="38"/>
      <c r="N14" s="38"/>
      <c r="O14" s="38"/>
      <c r="P14" s="38"/>
      <c r="Q14" s="38"/>
      <c r="R14" s="38"/>
      <c r="S14" s="39"/>
    </row>
    <row r="15" s="2" customFormat="true" ht="15" hidden="false" customHeight="false" outlineLevel="0" collapsed="false">
      <c r="A15" s="56" t="s">
        <v>35</v>
      </c>
      <c r="B15" s="57"/>
      <c r="C15" s="57"/>
      <c r="D15" s="57"/>
      <c r="E15" s="57"/>
      <c r="F15" s="57"/>
      <c r="G15" s="57"/>
      <c r="H15" s="57"/>
      <c r="I15" s="57"/>
      <c r="J15" s="58"/>
      <c r="K15" s="58"/>
      <c r="L15" s="58"/>
      <c r="M15" s="57"/>
      <c r="N15" s="57"/>
      <c r="O15" s="57"/>
      <c r="P15" s="59"/>
      <c r="Q15" s="60" t="n">
        <f aca="false">Q11+Q12+Q13</f>
        <v>266248.8525</v>
      </c>
      <c r="R15" s="60" t="n">
        <f aca="false">R11+R12+R13</f>
        <v>23797.5525</v>
      </c>
      <c r="S15" s="60" t="n">
        <f aca="false">S11+S12+S13</f>
        <v>290046.405</v>
      </c>
    </row>
    <row r="16" s="2" customFormat="true" ht="15" hidden="false" customHeight="false" outlineLevel="0" collapsed="false">
      <c r="A16" s="61"/>
      <c r="B16" s="61"/>
      <c r="C16" s="61"/>
      <c r="D16" s="61"/>
      <c r="E16" s="61"/>
      <c r="F16" s="36"/>
      <c r="G16" s="36"/>
      <c r="H16" s="36"/>
      <c r="I16" s="62"/>
      <c r="J16" s="62"/>
      <c r="K16" s="62"/>
      <c r="L16" s="62"/>
      <c r="M16" s="62"/>
      <c r="N16" s="62"/>
      <c r="O16" s="63"/>
      <c r="P16" s="63"/>
      <c r="Q16" s="63"/>
      <c r="R16" s="63"/>
      <c r="S16" s="64"/>
    </row>
    <row r="17" s="2" customFormat="true" ht="15" hidden="false" customHeight="false" outlineLevel="0" collapsed="false">
      <c r="A17" s="65" t="s">
        <v>36</v>
      </c>
      <c r="B17" s="66"/>
      <c r="C17" s="66"/>
      <c r="D17" s="67"/>
      <c r="E17" s="66"/>
      <c r="F17" s="66"/>
      <c r="G17" s="67"/>
      <c r="H17" s="66"/>
      <c r="I17" s="66"/>
      <c r="J17" s="66"/>
      <c r="K17" s="66"/>
      <c r="L17" s="66"/>
      <c r="M17" s="68"/>
      <c r="N17" s="69"/>
      <c r="O17" s="68"/>
      <c r="P17" s="68"/>
      <c r="Q17" s="68" t="s">
        <v>37</v>
      </c>
      <c r="R17" s="70" t="n">
        <v>45460</v>
      </c>
      <c r="S17" s="70"/>
    </row>
    <row r="18" s="2" customFormat="true" ht="15" hidden="false" customHeight="false" outlineLevel="0" collapsed="false">
      <c r="A18" s="66"/>
      <c r="B18" s="66"/>
      <c r="C18" s="66"/>
      <c r="D18" s="67"/>
      <c r="E18" s="65"/>
      <c r="F18" s="66"/>
      <c r="G18" s="67"/>
      <c r="H18" s="66"/>
      <c r="I18" s="66"/>
      <c r="J18" s="66"/>
      <c r="K18" s="66"/>
      <c r="L18" s="66"/>
      <c r="M18" s="68"/>
      <c r="N18" s="68"/>
      <c r="O18" s="68"/>
      <c r="P18" s="68"/>
      <c r="Q18" s="68"/>
      <c r="R18" s="68"/>
      <c r="S18" s="71"/>
    </row>
    <row r="19" s="2" customFormat="true" ht="15" hidden="false" customHeight="false" outlineLevel="0" collapsed="false">
      <c r="A19" s="66"/>
      <c r="B19" s="66"/>
      <c r="C19" s="66"/>
      <c r="D19" s="67"/>
      <c r="E19" s="66"/>
      <c r="F19" s="66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8"/>
      <c r="R19" s="68"/>
      <c r="S19" s="71"/>
    </row>
    <row r="20" s="2" customFormat="true" ht="15" hidden="false" customHeight="false" outlineLevel="0" collapsed="false">
      <c r="A20" s="66"/>
      <c r="B20" s="66"/>
      <c r="C20" s="66"/>
      <c r="D20" s="67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68"/>
      <c r="Q20" s="72"/>
      <c r="R20" s="72"/>
      <c r="S20" s="73"/>
      <c r="U20" s="74"/>
    </row>
    <row r="21" s="2" customFormat="true" ht="15" hidden="false" customHeight="false" outlineLevel="0" collapsed="false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8"/>
      <c r="N21" s="69"/>
      <c r="O21" s="69"/>
      <c r="P21" s="69"/>
      <c r="Q21" s="68" t="s">
        <v>38</v>
      </c>
      <c r="R21" s="75"/>
      <c r="S21" s="71"/>
    </row>
    <row r="22" s="2" customFormat="true" ht="15" hidden="false" customHeight="false" outlineLevel="0" collapsed="false">
      <c r="A22" s="66"/>
      <c r="B22" s="66"/>
      <c r="C22" s="66"/>
      <c r="D22" s="67"/>
      <c r="E22" s="66"/>
      <c r="F22" s="66"/>
      <c r="G22" s="67"/>
      <c r="H22" s="66"/>
      <c r="I22" s="68"/>
      <c r="J22" s="68"/>
      <c r="K22" s="68"/>
      <c r="L22" s="68"/>
      <c r="M22" s="68"/>
      <c r="N22" s="68"/>
      <c r="O22" s="69"/>
      <c r="P22" s="69"/>
      <c r="Q22" s="76"/>
      <c r="R22" s="76" t="s">
        <v>39</v>
      </c>
      <c r="S22" s="71"/>
    </row>
    <row r="23" s="2" customFormat="true" ht="15" hidden="false" customHeight="false" outlineLevel="0" collapsed="false">
      <c r="A23" s="77"/>
      <c r="B23" s="77"/>
      <c r="C23" s="77"/>
      <c r="D23" s="77"/>
      <c r="E23" s="77"/>
      <c r="F23" s="78"/>
      <c r="G23" s="78"/>
      <c r="H23" s="78"/>
      <c r="I23" s="79"/>
      <c r="J23" s="79"/>
      <c r="K23" s="79"/>
      <c r="L23" s="79"/>
      <c r="M23" s="79"/>
      <c r="N23" s="79"/>
      <c r="O23" s="80"/>
      <c r="P23" s="80"/>
      <c r="Q23" s="80"/>
      <c r="R23" s="80"/>
      <c r="S23" s="81"/>
    </row>
    <row r="24" s="2" customFormat="true" ht="15" hidden="false" customHeight="false" outlineLevel="0" collapsed="false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82"/>
    </row>
    <row r="25" s="2" customFormat="true" ht="15" hidden="false" customHeight="false" outlineLevel="0" collapsed="false">
      <c r="S25" s="83"/>
    </row>
    <row r="26" s="2" customFormat="true" ht="15" hidden="false" customHeight="false" outlineLevel="0" collapsed="false">
      <c r="S26" s="83"/>
    </row>
    <row r="27" s="2" customFormat="true" ht="15" hidden="false" customHeight="false" outlineLevel="0" collapsed="false">
      <c r="S27" s="83"/>
    </row>
    <row r="28" s="2" customFormat="true" ht="15" hidden="false" customHeight="false" outlineLevel="0" collapsed="false">
      <c r="S28" s="83"/>
    </row>
    <row r="29" s="2" customFormat="true" ht="15" hidden="false" customHeight="false" outlineLevel="0" collapsed="false">
      <c r="S29" s="1"/>
    </row>
  </sheetData>
  <mergeCells count="17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R17:S17"/>
  </mergeCells>
  <dataValidations count="1">
    <dataValidation allowBlank="true" errorStyle="stop" operator="between" showDropDown="false" showErrorMessage="true" showInputMessage="true" sqref="P9 P11:P14" type="list">
      <formula1>"BDI 1,BDI 2"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331944444444444" bottom="0.747916666666667" header="0.315277777777778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tru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  <evenHeader/>
    <even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53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70" zoomScalePageLayoutView="100" workbookViewId="0">
      <pane xSplit="0" ySplit="7" topLeftCell="A20" activePane="bottomLeft" state="frozen"/>
      <selection pane="topLeft" activeCell="C1" activeCellId="0" sqref="C1"/>
      <selection pane="bottomLeft" activeCell="S53" activeCellId="0" sqref="S53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8.29"/>
    <col collapsed="false" customWidth="true" hidden="false" outlineLevel="0" max="2" min="2" style="0" width="12.71"/>
    <col collapsed="false" customWidth="true" hidden="false" outlineLevel="0" max="3" min="3" style="0" width="10.71"/>
    <col collapsed="false" customWidth="true" hidden="false" outlineLevel="0" max="4" min="4" style="0" width="55.71"/>
    <col collapsed="false" customWidth="true" hidden="false" outlineLevel="0" max="5" min="5" style="0" width="8.29"/>
    <col collapsed="false" customWidth="true" hidden="false" outlineLevel="0" max="6" min="6" style="0" width="10.71"/>
    <col collapsed="false" customWidth="true" hidden="false" outlineLevel="0" max="9" min="7" style="0" width="13"/>
    <col collapsed="false" customWidth="true" hidden="false" outlineLevel="0" max="10" min="10" style="0" width="17.42"/>
    <col collapsed="false" customWidth="true" hidden="false" outlineLevel="0" max="11" min="11" style="0" width="16.85"/>
    <col collapsed="false" customWidth="true" hidden="false" outlineLevel="0" max="12" min="12" style="0" width="18.29"/>
    <col collapsed="false" customWidth="true" hidden="false" outlineLevel="0" max="13" min="13" style="0" width="14.14"/>
    <col collapsed="false" customWidth="true" hidden="false" outlineLevel="0" max="14" min="14" style="0" width="13"/>
    <col collapsed="false" customWidth="true" hidden="false" outlineLevel="0" max="15" min="15" style="0" width="14.14"/>
    <col collapsed="false" customWidth="true" hidden="false" outlineLevel="0" max="16" min="16" style="0" width="12.29"/>
    <col collapsed="false" customWidth="true" hidden="false" outlineLevel="0" max="17" min="17" style="0" width="18.42"/>
    <col collapsed="false" customWidth="true" hidden="false" outlineLevel="0" max="18" min="18" style="0" width="17"/>
    <col collapsed="false" customWidth="true" hidden="false" outlineLevel="0" max="19" min="19" style="1" width="17.86"/>
    <col collapsed="false" customWidth="true" hidden="false" outlineLevel="0" max="27" min="20" style="2" width="9.14"/>
  </cols>
  <sheetData>
    <row r="1" customFormat="false" ht="17.35" hidden="false" customHeight="true" outlineLevel="0" collapsed="false">
      <c r="A1" s="3" t="s">
        <v>40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17.3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customFormat="false" ht="23.85" hidden="false" customHeight="true" outlineLevel="0" collapsed="false">
      <c r="A3" s="5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 t="s">
        <v>3</v>
      </c>
      <c r="Q3" s="9" t="s">
        <v>4</v>
      </c>
      <c r="R3" s="10" t="s">
        <v>5</v>
      </c>
      <c r="S3" s="11" t="n">
        <v>24.5</v>
      </c>
    </row>
    <row r="4" customFormat="false" ht="15" hidden="false" customHeight="true" outlineLevel="0" collapsed="false">
      <c r="A4" s="12" t="s">
        <v>6</v>
      </c>
      <c r="B4" s="13"/>
      <c r="C4" s="14" t="s">
        <v>7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 t="s">
        <v>8</v>
      </c>
      <c r="Q4" s="16" t="n">
        <v>45323</v>
      </c>
      <c r="R4" s="10" t="s">
        <v>9</v>
      </c>
      <c r="S4" s="11"/>
    </row>
    <row r="5" customFormat="false" ht="15" hidden="false" customHeight="false" outlineLevel="0" collapsed="false">
      <c r="A5" s="17"/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19"/>
      <c r="R5" s="19"/>
      <c r="S5" s="20"/>
    </row>
    <row r="6" customFormat="false" ht="36.75" hidden="false" customHeight="true" outlineLevel="0" collapsed="false">
      <c r="A6" s="21" t="s">
        <v>10</v>
      </c>
      <c r="B6" s="21" t="s">
        <v>11</v>
      </c>
      <c r="C6" s="21" t="s">
        <v>12</v>
      </c>
      <c r="D6" s="21" t="s">
        <v>13</v>
      </c>
      <c r="E6" s="21" t="s">
        <v>14</v>
      </c>
      <c r="F6" s="22" t="s">
        <v>15</v>
      </c>
      <c r="G6" s="23" t="s">
        <v>16</v>
      </c>
      <c r="H6" s="23"/>
      <c r="I6" s="23"/>
      <c r="J6" s="23" t="s">
        <v>17</v>
      </c>
      <c r="K6" s="23"/>
      <c r="L6" s="23"/>
      <c r="M6" s="23" t="s">
        <v>18</v>
      </c>
      <c r="N6" s="23"/>
      <c r="O6" s="23"/>
      <c r="P6" s="23" t="s">
        <v>19</v>
      </c>
      <c r="Q6" s="23" t="s">
        <v>20</v>
      </c>
      <c r="R6" s="23"/>
      <c r="S6" s="23"/>
    </row>
    <row r="7" customFormat="false" ht="37.5" hidden="false" customHeight="true" outlineLevel="0" collapsed="false">
      <c r="A7" s="21"/>
      <c r="B7" s="21"/>
      <c r="C7" s="21"/>
      <c r="D7" s="21"/>
      <c r="E7" s="21"/>
      <c r="F7" s="22"/>
      <c r="G7" s="24" t="s">
        <v>21</v>
      </c>
      <c r="H7" s="24" t="s">
        <v>22</v>
      </c>
      <c r="I7" s="25" t="s">
        <v>23</v>
      </c>
      <c r="J7" s="25" t="s">
        <v>21</v>
      </c>
      <c r="K7" s="25" t="s">
        <v>22</v>
      </c>
      <c r="L7" s="25" t="s">
        <v>23</v>
      </c>
      <c r="M7" s="24" t="s">
        <v>21</v>
      </c>
      <c r="N7" s="24" t="s">
        <v>22</v>
      </c>
      <c r="O7" s="25" t="s">
        <v>23</v>
      </c>
      <c r="P7" s="23"/>
      <c r="Q7" s="24" t="s">
        <v>21</v>
      </c>
      <c r="R7" s="24" t="s">
        <v>22</v>
      </c>
      <c r="S7" s="25" t="s">
        <v>23</v>
      </c>
    </row>
    <row r="8" customFormat="false" ht="15" hidden="false" customHeight="true" outlineLevel="0" collapsed="false">
      <c r="A8" s="26"/>
      <c r="B8" s="27"/>
      <c r="C8" s="27"/>
      <c r="D8" s="27"/>
      <c r="E8" s="27"/>
      <c r="F8" s="28"/>
      <c r="G8" s="29"/>
      <c r="H8" s="30"/>
      <c r="I8" s="31"/>
      <c r="J8" s="31"/>
      <c r="K8" s="31"/>
      <c r="L8" s="31"/>
      <c r="M8" s="29"/>
      <c r="N8" s="30"/>
      <c r="O8" s="31"/>
      <c r="P8" s="31"/>
      <c r="Q8" s="29"/>
      <c r="R8" s="30"/>
      <c r="S8" s="32"/>
    </row>
    <row r="9" customFormat="false" ht="15" hidden="false" customHeight="false" outlineLevel="0" collapsed="false">
      <c r="A9" s="40" t="n">
        <v>1</v>
      </c>
      <c r="B9" s="41"/>
      <c r="C9" s="42"/>
      <c r="D9" s="43" t="s">
        <v>41</v>
      </c>
      <c r="E9" s="43"/>
      <c r="F9" s="44"/>
      <c r="G9" s="45"/>
      <c r="H9" s="45"/>
      <c r="I9" s="45"/>
      <c r="J9" s="45" t="n">
        <v>511.2</v>
      </c>
      <c r="K9" s="45" t="n">
        <v>25711.2</v>
      </c>
      <c r="L9" s="45" t="n">
        <v>26222.4</v>
      </c>
      <c r="M9" s="45"/>
      <c r="N9" s="45"/>
      <c r="O9" s="45"/>
      <c r="P9" s="45"/>
      <c r="Q9" s="45" t="n">
        <v>636</v>
      </c>
      <c r="R9" s="45" t="n">
        <v>32011.2</v>
      </c>
      <c r="S9" s="45" t="n">
        <v>32647.2</v>
      </c>
    </row>
    <row r="10" customFormat="false" ht="22.35" hidden="false" customHeight="false" outlineLevel="0" collapsed="false">
      <c r="A10" s="46" t="s">
        <v>25</v>
      </c>
      <c r="B10" s="47" t="s">
        <v>8</v>
      </c>
      <c r="C10" s="48" t="n">
        <v>90778</v>
      </c>
      <c r="D10" s="49" t="s">
        <v>42</v>
      </c>
      <c r="E10" s="50" t="s">
        <v>34</v>
      </c>
      <c r="F10" s="51" t="n">
        <v>240</v>
      </c>
      <c r="G10" s="52" t="n">
        <v>2.13</v>
      </c>
      <c r="H10" s="52" t="n">
        <v>107.13</v>
      </c>
      <c r="I10" s="52" t="n">
        <v>109.26</v>
      </c>
      <c r="J10" s="52" t="n">
        <v>511.2</v>
      </c>
      <c r="K10" s="52" t="n">
        <v>25711.2</v>
      </c>
      <c r="L10" s="52" t="n">
        <v>26222.4</v>
      </c>
      <c r="M10" s="52" t="n">
        <v>2.65</v>
      </c>
      <c r="N10" s="52" t="n">
        <v>133.38</v>
      </c>
      <c r="O10" s="52" t="n">
        <v>136.03</v>
      </c>
      <c r="P10" s="53" t="s">
        <v>28</v>
      </c>
      <c r="Q10" s="52" t="n">
        <v>636</v>
      </c>
      <c r="R10" s="52" t="n">
        <v>32011.2</v>
      </c>
      <c r="S10" s="54" t="n">
        <v>32647.2</v>
      </c>
    </row>
    <row r="11" customFormat="false" ht="15" hidden="false" customHeight="false" outlineLevel="0" collapsed="false">
      <c r="A11" s="84"/>
      <c r="B11" s="84"/>
      <c r="C11" s="85"/>
      <c r="D11" s="86"/>
      <c r="E11" s="87"/>
      <c r="F11" s="88"/>
      <c r="G11" s="88"/>
      <c r="H11" s="88"/>
      <c r="I11" s="89"/>
      <c r="J11" s="89"/>
      <c r="K11" s="89"/>
      <c r="L11" s="89"/>
      <c r="M11" s="38"/>
      <c r="N11" s="38"/>
      <c r="O11" s="38"/>
      <c r="P11" s="38"/>
      <c r="Q11" s="38"/>
      <c r="R11" s="38"/>
      <c r="S11" s="39"/>
    </row>
    <row r="12" customFormat="false" ht="15" hidden="false" customHeight="false" outlineLevel="0" collapsed="false">
      <c r="A12" s="40" t="n">
        <v>2</v>
      </c>
      <c r="B12" s="41"/>
      <c r="C12" s="42"/>
      <c r="D12" s="43" t="s">
        <v>43</v>
      </c>
      <c r="E12" s="43"/>
      <c r="F12" s="44"/>
      <c r="G12" s="45"/>
      <c r="H12" s="45"/>
      <c r="I12" s="45"/>
      <c r="J12" s="45" t="n">
        <v>5280.32</v>
      </c>
      <c r="K12" s="45" t="n">
        <v>7318.08</v>
      </c>
      <c r="L12" s="45" t="n">
        <v>12598.4</v>
      </c>
      <c r="M12" s="45"/>
      <c r="N12" s="45"/>
      <c r="O12" s="45"/>
      <c r="P12" s="45"/>
      <c r="Q12" s="45" t="n">
        <v>6574.28</v>
      </c>
      <c r="R12" s="45" t="n">
        <v>9111.52</v>
      </c>
      <c r="S12" s="45" t="n">
        <v>15685.8</v>
      </c>
    </row>
    <row r="13" customFormat="false" ht="64.15" hidden="false" customHeight="false" outlineLevel="0" collapsed="false">
      <c r="A13" s="46" t="s">
        <v>44</v>
      </c>
      <c r="B13" s="47" t="s">
        <v>8</v>
      </c>
      <c r="C13" s="48" t="n">
        <v>10775</v>
      </c>
      <c r="D13" s="49" t="s">
        <v>45</v>
      </c>
      <c r="E13" s="50" t="s">
        <v>46</v>
      </c>
      <c r="F13" s="51" t="n">
        <v>4</v>
      </c>
      <c r="G13" s="52" t="n">
        <v>950</v>
      </c>
      <c r="H13" s="52" t="n">
        <v>0</v>
      </c>
      <c r="I13" s="52" t="n">
        <v>950</v>
      </c>
      <c r="J13" s="52" t="n">
        <v>3800</v>
      </c>
      <c r="K13" s="52" t="n">
        <v>0</v>
      </c>
      <c r="L13" s="52" t="n">
        <v>3800</v>
      </c>
      <c r="M13" s="52" t="n">
        <v>1182.75</v>
      </c>
      <c r="N13" s="52" t="n">
        <v>0</v>
      </c>
      <c r="O13" s="52" t="n">
        <v>1182.75</v>
      </c>
      <c r="P13" s="53" t="s">
        <v>28</v>
      </c>
      <c r="Q13" s="52" t="n">
        <v>4731</v>
      </c>
      <c r="R13" s="52" t="n">
        <v>0</v>
      </c>
      <c r="S13" s="54" t="n">
        <v>4731</v>
      </c>
    </row>
    <row r="14" customFormat="false" ht="64.15" hidden="false" customHeight="false" outlineLevel="0" collapsed="false">
      <c r="A14" s="46" t="s">
        <v>47</v>
      </c>
      <c r="B14" s="47" t="s">
        <v>8</v>
      </c>
      <c r="C14" s="48" t="n">
        <v>4813</v>
      </c>
      <c r="D14" s="49" t="s">
        <v>48</v>
      </c>
      <c r="E14" s="50" t="s">
        <v>49</v>
      </c>
      <c r="F14" s="51" t="n">
        <v>2.88</v>
      </c>
      <c r="G14" s="52" t="n">
        <v>250</v>
      </c>
      <c r="H14" s="52" t="n">
        <v>0</v>
      </c>
      <c r="I14" s="52" t="n">
        <v>250</v>
      </c>
      <c r="J14" s="52" t="n">
        <v>720</v>
      </c>
      <c r="K14" s="52" t="n">
        <v>0</v>
      </c>
      <c r="L14" s="52" t="n">
        <v>720</v>
      </c>
      <c r="M14" s="52" t="n">
        <v>311.25</v>
      </c>
      <c r="N14" s="52" t="n">
        <v>0</v>
      </c>
      <c r="O14" s="52" t="n">
        <v>311.25</v>
      </c>
      <c r="P14" s="53" t="s">
        <v>28</v>
      </c>
      <c r="Q14" s="52" t="n">
        <v>896.4</v>
      </c>
      <c r="R14" s="52" t="n">
        <v>0</v>
      </c>
      <c r="S14" s="54" t="n">
        <v>896.4</v>
      </c>
    </row>
    <row r="15" customFormat="false" ht="15" hidden="false" customHeight="false" outlineLevel="0" collapsed="false">
      <c r="A15" s="46" t="s">
        <v>50</v>
      </c>
      <c r="B15" s="47" t="s">
        <v>8</v>
      </c>
      <c r="C15" s="55" t="n">
        <v>90781</v>
      </c>
      <c r="D15" s="49" t="s">
        <v>51</v>
      </c>
      <c r="E15" s="50" t="s">
        <v>34</v>
      </c>
      <c r="F15" s="51" t="n">
        <v>176</v>
      </c>
      <c r="G15" s="52" t="n">
        <v>2.16</v>
      </c>
      <c r="H15" s="52" t="n">
        <v>28.69</v>
      </c>
      <c r="I15" s="52" t="n">
        <v>30.85</v>
      </c>
      <c r="J15" s="52" t="n">
        <v>380.16</v>
      </c>
      <c r="K15" s="52" t="n">
        <v>5049.44</v>
      </c>
      <c r="L15" s="52" t="n">
        <v>5429.6</v>
      </c>
      <c r="M15" s="52" t="n">
        <v>2.69</v>
      </c>
      <c r="N15" s="52" t="n">
        <v>35.72</v>
      </c>
      <c r="O15" s="52" t="n">
        <v>38.41</v>
      </c>
      <c r="P15" s="53" t="s">
        <v>28</v>
      </c>
      <c r="Q15" s="52" t="n">
        <v>473.44</v>
      </c>
      <c r="R15" s="52" t="n">
        <v>6286.72</v>
      </c>
      <c r="S15" s="54" t="n">
        <v>6760.16</v>
      </c>
    </row>
    <row r="16" customFormat="false" ht="15" hidden="false" customHeight="false" outlineLevel="0" collapsed="false">
      <c r="A16" s="46" t="s">
        <v>52</v>
      </c>
      <c r="B16" s="47" t="s">
        <v>8</v>
      </c>
      <c r="C16" s="48" t="n">
        <v>88253</v>
      </c>
      <c r="D16" s="49" t="s">
        <v>53</v>
      </c>
      <c r="E16" s="50" t="s">
        <v>34</v>
      </c>
      <c r="F16" s="51" t="n">
        <v>176</v>
      </c>
      <c r="G16" s="52" t="n">
        <v>2.16</v>
      </c>
      <c r="H16" s="52" t="n">
        <v>12.89</v>
      </c>
      <c r="I16" s="52" t="n">
        <v>15.05</v>
      </c>
      <c r="J16" s="52" t="n">
        <v>380.16</v>
      </c>
      <c r="K16" s="52" t="n">
        <v>2268.64</v>
      </c>
      <c r="L16" s="52" t="n">
        <v>2648.8</v>
      </c>
      <c r="M16" s="52" t="n">
        <v>2.69</v>
      </c>
      <c r="N16" s="52" t="n">
        <v>16.05</v>
      </c>
      <c r="O16" s="52" t="n">
        <v>18.74</v>
      </c>
      <c r="P16" s="53" t="s">
        <v>28</v>
      </c>
      <c r="Q16" s="52" t="n">
        <v>473.44</v>
      </c>
      <c r="R16" s="52" t="n">
        <v>2824.8</v>
      </c>
      <c r="S16" s="54" t="n">
        <v>3298.24</v>
      </c>
    </row>
    <row r="17" customFormat="false" ht="15" hidden="false" customHeight="false" outlineLevel="0" collapsed="false">
      <c r="A17" s="33"/>
      <c r="B17" s="33"/>
      <c r="C17" s="34"/>
      <c r="D17" s="35"/>
      <c r="E17" s="34"/>
      <c r="F17" s="36"/>
      <c r="G17" s="36"/>
      <c r="H17" s="36"/>
      <c r="I17" s="37"/>
      <c r="J17" s="37"/>
      <c r="K17" s="37"/>
      <c r="L17" s="37"/>
      <c r="M17" s="38"/>
      <c r="N17" s="38"/>
      <c r="O17" s="38"/>
      <c r="P17" s="38"/>
      <c r="Q17" s="38"/>
      <c r="R17" s="38"/>
      <c r="S17" s="39"/>
    </row>
    <row r="18" customFormat="false" ht="15" hidden="false" customHeight="false" outlineLevel="0" collapsed="false">
      <c r="A18" s="40" t="n">
        <v>3</v>
      </c>
      <c r="B18" s="41"/>
      <c r="C18" s="42"/>
      <c r="D18" s="43" t="s">
        <v>54</v>
      </c>
      <c r="E18" s="43"/>
      <c r="F18" s="44"/>
      <c r="G18" s="45"/>
      <c r="H18" s="45"/>
      <c r="I18" s="45"/>
      <c r="J18" s="45" t="n">
        <v>9189.94</v>
      </c>
      <c r="K18" s="45" t="n">
        <v>5199.72</v>
      </c>
      <c r="L18" s="45" t="n">
        <v>14389.66</v>
      </c>
      <c r="M18" s="45"/>
      <c r="N18" s="45"/>
      <c r="O18" s="45"/>
      <c r="P18" s="45"/>
      <c r="Q18" s="45" t="n">
        <v>11440.62</v>
      </c>
      <c r="R18" s="45" t="n">
        <v>6475.54</v>
      </c>
      <c r="S18" s="45" t="n">
        <v>17916.16</v>
      </c>
    </row>
    <row r="19" customFormat="false" ht="32.8" hidden="false" customHeight="false" outlineLevel="0" collapsed="false">
      <c r="A19" s="46" t="s">
        <v>55</v>
      </c>
      <c r="B19" s="47" t="s">
        <v>8</v>
      </c>
      <c r="C19" s="48" t="n">
        <v>97627</v>
      </c>
      <c r="D19" s="49" t="s">
        <v>56</v>
      </c>
      <c r="E19" s="50" t="s">
        <v>27</v>
      </c>
      <c r="F19" s="51" t="n">
        <v>27</v>
      </c>
      <c r="G19" s="52" t="n">
        <v>49.19</v>
      </c>
      <c r="H19" s="52" t="n">
        <v>159.93</v>
      </c>
      <c r="I19" s="52" t="n">
        <v>209.12</v>
      </c>
      <c r="J19" s="52" t="n">
        <v>1328.13</v>
      </c>
      <c r="K19" s="52" t="n">
        <v>4318.11</v>
      </c>
      <c r="L19" s="52" t="n">
        <v>5646.24</v>
      </c>
      <c r="M19" s="52" t="n">
        <v>61.24</v>
      </c>
      <c r="N19" s="52" t="n">
        <v>199.11</v>
      </c>
      <c r="O19" s="52" t="n">
        <v>260.35</v>
      </c>
      <c r="P19" s="53" t="s">
        <v>28</v>
      </c>
      <c r="Q19" s="52" t="n">
        <v>1653.48</v>
      </c>
      <c r="R19" s="52" t="n">
        <v>5375.97</v>
      </c>
      <c r="S19" s="54" t="n">
        <v>7029.45</v>
      </c>
    </row>
    <row r="20" customFormat="false" ht="43.25" hidden="false" customHeight="false" outlineLevel="0" collapsed="false">
      <c r="A20" s="46" t="s">
        <v>57</v>
      </c>
      <c r="B20" s="47" t="s">
        <v>8</v>
      </c>
      <c r="C20" s="48" t="n">
        <v>100982</v>
      </c>
      <c r="D20" s="49" t="s">
        <v>58</v>
      </c>
      <c r="E20" s="50" t="s">
        <v>27</v>
      </c>
      <c r="F20" s="51" t="n">
        <v>35.1</v>
      </c>
      <c r="G20" s="52" t="n">
        <v>8</v>
      </c>
      <c r="H20" s="52" t="n">
        <v>1.15</v>
      </c>
      <c r="I20" s="52" t="n">
        <v>9.15</v>
      </c>
      <c r="J20" s="52" t="n">
        <v>280.8</v>
      </c>
      <c r="K20" s="52" t="n">
        <v>40.37</v>
      </c>
      <c r="L20" s="52" t="n">
        <v>321.17</v>
      </c>
      <c r="M20" s="52" t="n">
        <v>9.96</v>
      </c>
      <c r="N20" s="52" t="n">
        <v>1.43</v>
      </c>
      <c r="O20" s="52" t="n">
        <v>11.39</v>
      </c>
      <c r="P20" s="53" t="s">
        <v>28</v>
      </c>
      <c r="Q20" s="52" t="n">
        <v>349.6</v>
      </c>
      <c r="R20" s="52" t="n">
        <v>50.19</v>
      </c>
      <c r="S20" s="54" t="n">
        <v>399.79</v>
      </c>
    </row>
    <row r="21" customFormat="false" ht="32.8" hidden="false" customHeight="false" outlineLevel="0" collapsed="false">
      <c r="A21" s="46" t="s">
        <v>59</v>
      </c>
      <c r="B21" s="47" t="s">
        <v>8</v>
      </c>
      <c r="C21" s="55" t="n">
        <v>95875</v>
      </c>
      <c r="D21" s="49" t="s">
        <v>60</v>
      </c>
      <c r="E21" s="50" t="s">
        <v>31</v>
      </c>
      <c r="F21" s="51" t="n">
        <v>175.5</v>
      </c>
      <c r="G21" s="52" t="n">
        <v>2.26</v>
      </c>
      <c r="H21" s="52" t="n">
        <v>0.21</v>
      </c>
      <c r="I21" s="52" t="n">
        <v>2.47</v>
      </c>
      <c r="J21" s="52" t="n">
        <v>396.63</v>
      </c>
      <c r="K21" s="52" t="n">
        <v>36.86</v>
      </c>
      <c r="L21" s="52" t="n">
        <v>433.49</v>
      </c>
      <c r="M21" s="52" t="n">
        <v>2.81</v>
      </c>
      <c r="N21" s="52" t="n">
        <v>0.26</v>
      </c>
      <c r="O21" s="52" t="n">
        <v>3.07</v>
      </c>
      <c r="P21" s="53" t="s">
        <v>28</v>
      </c>
      <c r="Q21" s="52" t="n">
        <v>493.16</v>
      </c>
      <c r="R21" s="52" t="n">
        <v>45.63</v>
      </c>
      <c r="S21" s="54" t="n">
        <v>538.79</v>
      </c>
    </row>
    <row r="22" customFormat="false" ht="53.7" hidden="false" customHeight="false" outlineLevel="0" collapsed="false">
      <c r="A22" s="46" t="s">
        <v>61</v>
      </c>
      <c r="B22" s="47" t="s">
        <v>8</v>
      </c>
      <c r="C22" s="48" t="n">
        <v>101230</v>
      </c>
      <c r="D22" s="49" t="s">
        <v>62</v>
      </c>
      <c r="E22" s="50" t="s">
        <v>27</v>
      </c>
      <c r="F22" s="51" t="n">
        <v>687.5</v>
      </c>
      <c r="G22" s="52" t="n">
        <v>10.45</v>
      </c>
      <c r="H22" s="52" t="n">
        <v>1.17</v>
      </c>
      <c r="I22" s="52" t="n">
        <v>11.62</v>
      </c>
      <c r="J22" s="52" t="n">
        <v>7184.38</v>
      </c>
      <c r="K22" s="52" t="n">
        <v>804.38</v>
      </c>
      <c r="L22" s="52" t="n">
        <v>7988.76</v>
      </c>
      <c r="M22" s="52" t="n">
        <v>13.01</v>
      </c>
      <c r="N22" s="52" t="n">
        <v>1.46</v>
      </c>
      <c r="O22" s="52" t="n">
        <v>14.47</v>
      </c>
      <c r="P22" s="53" t="s">
        <v>28</v>
      </c>
      <c r="Q22" s="52" t="n">
        <v>8944.38</v>
      </c>
      <c r="R22" s="52" t="n">
        <v>1003.75</v>
      </c>
      <c r="S22" s="54" t="n">
        <v>9948.13</v>
      </c>
    </row>
    <row r="23" customFormat="false" ht="15" hidden="false" customHeight="false" outlineLevel="0" collapsed="false">
      <c r="A23" s="33"/>
      <c r="B23" s="33"/>
      <c r="C23" s="34"/>
      <c r="D23" s="35"/>
      <c r="E23" s="34"/>
      <c r="F23" s="36"/>
      <c r="G23" s="36"/>
      <c r="H23" s="36"/>
      <c r="I23" s="37"/>
      <c r="J23" s="37"/>
      <c r="K23" s="37"/>
      <c r="L23" s="37"/>
      <c r="M23" s="38"/>
      <c r="N23" s="38"/>
      <c r="O23" s="38"/>
      <c r="P23" s="38"/>
      <c r="Q23" s="38"/>
      <c r="R23" s="38"/>
      <c r="S23" s="39"/>
    </row>
    <row r="24" customFormat="false" ht="15" hidden="false" customHeight="false" outlineLevel="0" collapsed="false">
      <c r="A24" s="40" t="n">
        <v>4</v>
      </c>
      <c r="B24" s="41"/>
      <c r="C24" s="42"/>
      <c r="D24" s="43" t="s">
        <v>63</v>
      </c>
      <c r="E24" s="43"/>
      <c r="F24" s="44"/>
      <c r="G24" s="45"/>
      <c r="H24" s="45"/>
      <c r="I24" s="45"/>
      <c r="J24" s="45" t="n">
        <v>592096.11</v>
      </c>
      <c r="K24" s="45" t="n">
        <v>98654.38</v>
      </c>
      <c r="L24" s="45" t="n">
        <v>690750.49</v>
      </c>
      <c r="M24" s="45"/>
      <c r="N24" s="45"/>
      <c r="O24" s="45"/>
      <c r="P24" s="45"/>
      <c r="Q24" s="45" t="n">
        <v>737163.48</v>
      </c>
      <c r="R24" s="45" t="n">
        <v>122826.06</v>
      </c>
      <c r="S24" s="45" t="n">
        <v>859989.54</v>
      </c>
    </row>
    <row r="25" customFormat="false" ht="43.25" hidden="false" customHeight="false" outlineLevel="0" collapsed="false">
      <c r="A25" s="46" t="s">
        <v>64</v>
      </c>
      <c r="B25" s="47" t="s">
        <v>8</v>
      </c>
      <c r="C25" s="48" t="n">
        <v>92758</v>
      </c>
      <c r="D25" s="49" t="s">
        <v>65</v>
      </c>
      <c r="E25" s="50" t="s">
        <v>27</v>
      </c>
      <c r="F25" s="51" t="n">
        <v>498.87</v>
      </c>
      <c r="G25" s="52" t="n">
        <v>516.31</v>
      </c>
      <c r="H25" s="52" t="n">
        <v>73.84</v>
      </c>
      <c r="I25" s="52" t="n">
        <v>590.15</v>
      </c>
      <c r="J25" s="52" t="n">
        <v>257571.57</v>
      </c>
      <c r="K25" s="52" t="n">
        <v>36836.56</v>
      </c>
      <c r="L25" s="52" t="n">
        <v>294408.13</v>
      </c>
      <c r="M25" s="52" t="n">
        <v>642.81</v>
      </c>
      <c r="N25" s="52" t="n">
        <v>91.93</v>
      </c>
      <c r="O25" s="52" t="n">
        <v>734.74</v>
      </c>
      <c r="P25" s="53" t="s">
        <v>28</v>
      </c>
      <c r="Q25" s="52" t="n">
        <v>320678.62</v>
      </c>
      <c r="R25" s="52" t="n">
        <v>45861.12</v>
      </c>
      <c r="S25" s="54" t="n">
        <v>366539.74</v>
      </c>
    </row>
    <row r="26" customFormat="false" ht="53.7" hidden="false" customHeight="false" outlineLevel="0" collapsed="false">
      <c r="A26" s="46" t="s">
        <v>66</v>
      </c>
      <c r="B26" s="47" t="s">
        <v>67</v>
      </c>
      <c r="C26" s="48" t="n">
        <v>1</v>
      </c>
      <c r="D26" s="49" t="s">
        <v>68</v>
      </c>
      <c r="E26" s="50" t="s">
        <v>27</v>
      </c>
      <c r="F26" s="51" t="n">
        <v>487.83</v>
      </c>
      <c r="G26" s="52" t="n">
        <v>685.74</v>
      </c>
      <c r="H26" s="52" t="n">
        <v>126.72</v>
      </c>
      <c r="I26" s="52" t="n">
        <v>812.46</v>
      </c>
      <c r="J26" s="52" t="n">
        <v>334524.54</v>
      </c>
      <c r="K26" s="52" t="n">
        <v>61817.82</v>
      </c>
      <c r="L26" s="52" t="n">
        <v>396342.36</v>
      </c>
      <c r="M26" s="52" t="n">
        <v>853.75</v>
      </c>
      <c r="N26" s="52" t="n">
        <v>157.77</v>
      </c>
      <c r="O26" s="52" t="n">
        <v>1011.52</v>
      </c>
      <c r="P26" s="53" t="s">
        <v>28</v>
      </c>
      <c r="Q26" s="52" t="n">
        <v>416484.86</v>
      </c>
      <c r="R26" s="52" t="n">
        <v>76964.94</v>
      </c>
      <c r="S26" s="54" t="n">
        <v>493449.8</v>
      </c>
    </row>
    <row r="27" customFormat="false" ht="15" hidden="false" customHeight="false" outlineLevel="0" collapsed="false">
      <c r="A27" s="33"/>
      <c r="B27" s="33"/>
      <c r="C27" s="34"/>
      <c r="D27" s="35"/>
      <c r="E27" s="34"/>
      <c r="F27" s="36"/>
      <c r="G27" s="36"/>
      <c r="H27" s="36"/>
      <c r="I27" s="37"/>
      <c r="J27" s="37"/>
      <c r="K27" s="37"/>
      <c r="L27" s="37"/>
      <c r="M27" s="38"/>
      <c r="N27" s="38"/>
      <c r="O27" s="38"/>
      <c r="P27" s="38"/>
      <c r="Q27" s="38"/>
      <c r="R27" s="38"/>
      <c r="S27" s="39"/>
    </row>
    <row r="28" customFormat="false" ht="15" hidden="false" customHeight="false" outlineLevel="0" collapsed="false">
      <c r="A28" s="40" t="n">
        <v>5</v>
      </c>
      <c r="B28" s="41"/>
      <c r="C28" s="42"/>
      <c r="D28" s="43" t="s">
        <v>69</v>
      </c>
      <c r="E28" s="43"/>
      <c r="F28" s="44"/>
      <c r="G28" s="45"/>
      <c r="H28" s="45"/>
      <c r="I28" s="45"/>
      <c r="J28" s="45" t="n">
        <v>224365.5</v>
      </c>
      <c r="K28" s="45" t="n">
        <v>0</v>
      </c>
      <c r="L28" s="45" t="n">
        <v>224365.5</v>
      </c>
      <c r="M28" s="45"/>
      <c r="N28" s="45"/>
      <c r="O28" s="45"/>
      <c r="P28" s="45"/>
      <c r="Q28" s="45" t="n">
        <v>279335.49</v>
      </c>
      <c r="R28" s="45" t="n">
        <v>0</v>
      </c>
      <c r="S28" s="45" t="n">
        <v>279335.49</v>
      </c>
    </row>
    <row r="29" customFormat="false" ht="64.15" hidden="false" customHeight="false" outlineLevel="0" collapsed="false">
      <c r="A29" s="46" t="s">
        <v>70</v>
      </c>
      <c r="B29" s="47" t="s">
        <v>8</v>
      </c>
      <c r="C29" s="48" t="n">
        <v>3314</v>
      </c>
      <c r="D29" s="49" t="s">
        <v>71</v>
      </c>
      <c r="E29" s="50" t="s">
        <v>72</v>
      </c>
      <c r="F29" s="51" t="n">
        <v>260.24</v>
      </c>
      <c r="G29" s="52" t="n">
        <v>534.66</v>
      </c>
      <c r="H29" s="52" t="n">
        <v>0</v>
      </c>
      <c r="I29" s="52" t="n">
        <v>534.66</v>
      </c>
      <c r="J29" s="52" t="n">
        <v>139139.92</v>
      </c>
      <c r="K29" s="52" t="n">
        <v>0</v>
      </c>
      <c r="L29" s="52" t="n">
        <v>139139.92</v>
      </c>
      <c r="M29" s="52" t="n">
        <v>665.65</v>
      </c>
      <c r="N29" s="52" t="n">
        <v>0</v>
      </c>
      <c r="O29" s="52" t="n">
        <v>665.65</v>
      </c>
      <c r="P29" s="53" t="s">
        <v>28</v>
      </c>
      <c r="Q29" s="52" t="n">
        <v>173228.76</v>
      </c>
      <c r="R29" s="52" t="n">
        <v>0</v>
      </c>
      <c r="S29" s="54" t="n">
        <v>173228.76</v>
      </c>
    </row>
    <row r="30" customFormat="false" ht="64.15" hidden="false" customHeight="false" outlineLevel="0" collapsed="false">
      <c r="A30" s="46" t="s">
        <v>73</v>
      </c>
      <c r="B30" s="47" t="s">
        <v>8</v>
      </c>
      <c r="C30" s="48" t="n">
        <v>34800</v>
      </c>
      <c r="D30" s="49" t="s">
        <v>74</v>
      </c>
      <c r="E30" s="50" t="s">
        <v>72</v>
      </c>
      <c r="F30" s="51" t="n">
        <v>228.01</v>
      </c>
      <c r="G30" s="52" t="n">
        <v>373.78</v>
      </c>
      <c r="H30" s="52" t="n">
        <v>0</v>
      </c>
      <c r="I30" s="52" t="n">
        <v>373.78</v>
      </c>
      <c r="J30" s="52" t="n">
        <v>85225.58</v>
      </c>
      <c r="K30" s="52" t="n">
        <v>0</v>
      </c>
      <c r="L30" s="52" t="n">
        <v>85225.58</v>
      </c>
      <c r="M30" s="52" t="n">
        <v>465.36</v>
      </c>
      <c r="N30" s="52" t="n">
        <v>0</v>
      </c>
      <c r="O30" s="52" t="n">
        <v>465.36</v>
      </c>
      <c r="P30" s="53" t="s">
        <v>28</v>
      </c>
      <c r="Q30" s="52" t="n">
        <v>106106.73</v>
      </c>
      <c r="R30" s="52" t="n">
        <v>0</v>
      </c>
      <c r="S30" s="54" t="n">
        <v>106106.73</v>
      </c>
    </row>
    <row r="31" customFormat="false" ht="15" hidden="false" customHeight="false" outlineLevel="0" collapsed="false">
      <c r="A31" s="33"/>
      <c r="B31" s="33"/>
      <c r="C31" s="34"/>
      <c r="D31" s="35"/>
      <c r="E31" s="34"/>
      <c r="F31" s="36"/>
      <c r="G31" s="36"/>
      <c r="H31" s="36"/>
      <c r="I31" s="37"/>
      <c r="J31" s="37"/>
      <c r="K31" s="37"/>
      <c r="L31" s="37"/>
      <c r="M31" s="38"/>
      <c r="N31" s="38"/>
      <c r="O31" s="38"/>
      <c r="P31" s="38"/>
      <c r="Q31" s="38"/>
      <c r="R31" s="38"/>
      <c r="S31" s="39"/>
    </row>
    <row r="32" customFormat="false" ht="15" hidden="false" customHeight="false" outlineLevel="0" collapsed="false">
      <c r="A32" s="40" t="n">
        <v>6</v>
      </c>
      <c r="B32" s="41"/>
      <c r="C32" s="42"/>
      <c r="D32" s="43" t="s">
        <v>75</v>
      </c>
      <c r="E32" s="43"/>
      <c r="F32" s="44"/>
      <c r="G32" s="45"/>
      <c r="H32" s="45"/>
      <c r="I32" s="45"/>
      <c r="J32" s="45" t="n">
        <v>40212.96</v>
      </c>
      <c r="K32" s="45" t="n">
        <v>2886.1</v>
      </c>
      <c r="L32" s="45" t="n">
        <v>43099.06</v>
      </c>
      <c r="M32" s="45"/>
      <c r="N32" s="45"/>
      <c r="O32" s="45"/>
      <c r="P32" s="45"/>
      <c r="Q32" s="45" t="n">
        <v>50025.69</v>
      </c>
      <c r="R32" s="45" t="n">
        <v>3655.72</v>
      </c>
      <c r="S32" s="45" t="n">
        <v>53681.41</v>
      </c>
    </row>
    <row r="33" customFormat="false" ht="32.8" hidden="false" customHeight="false" outlineLevel="0" collapsed="false">
      <c r="A33" s="46" t="s">
        <v>76</v>
      </c>
      <c r="B33" s="47" t="s">
        <v>8</v>
      </c>
      <c r="C33" s="48" t="n">
        <v>95876</v>
      </c>
      <c r="D33" s="49" t="s">
        <v>30</v>
      </c>
      <c r="E33" s="50" t="s">
        <v>31</v>
      </c>
      <c r="F33" s="51" t="n">
        <v>19240.65</v>
      </c>
      <c r="G33" s="52" t="n">
        <v>2.09</v>
      </c>
      <c r="H33" s="52" t="n">
        <v>0.15</v>
      </c>
      <c r="I33" s="52" t="n">
        <v>2.24</v>
      </c>
      <c r="J33" s="52" t="n">
        <v>40212.96</v>
      </c>
      <c r="K33" s="52" t="n">
        <v>2886.1</v>
      </c>
      <c r="L33" s="52" t="n">
        <v>43099.06</v>
      </c>
      <c r="M33" s="52" t="n">
        <v>2.6</v>
      </c>
      <c r="N33" s="52" t="n">
        <v>0.19</v>
      </c>
      <c r="O33" s="52" t="n">
        <v>2.79</v>
      </c>
      <c r="P33" s="53" t="s">
        <v>28</v>
      </c>
      <c r="Q33" s="52" t="n">
        <v>50025.69</v>
      </c>
      <c r="R33" s="52" t="n">
        <v>3655.72</v>
      </c>
      <c r="S33" s="54" t="n">
        <v>53681.41</v>
      </c>
    </row>
    <row r="34" customFormat="false" ht="15" hidden="false" customHeight="false" outlineLevel="0" collapsed="false">
      <c r="A34" s="33"/>
      <c r="B34" s="33"/>
      <c r="C34" s="34"/>
      <c r="D34" s="35"/>
      <c r="E34" s="34"/>
      <c r="F34" s="36"/>
      <c r="G34" s="36"/>
      <c r="H34" s="36"/>
      <c r="I34" s="37"/>
      <c r="J34" s="37"/>
      <c r="K34" s="37"/>
      <c r="L34" s="37"/>
      <c r="M34" s="38"/>
      <c r="N34" s="38"/>
      <c r="O34" s="38"/>
      <c r="P34" s="38"/>
      <c r="Q34" s="38"/>
      <c r="R34" s="38"/>
      <c r="S34" s="39"/>
    </row>
    <row r="35" customFormat="false" ht="15" hidden="false" customHeight="false" outlineLevel="0" collapsed="false">
      <c r="A35" s="40" t="n">
        <v>7</v>
      </c>
      <c r="B35" s="41"/>
      <c r="C35" s="42"/>
      <c r="D35" s="43" t="s">
        <v>77</v>
      </c>
      <c r="E35" s="43"/>
      <c r="F35" s="44"/>
      <c r="G35" s="45"/>
      <c r="H35" s="45"/>
      <c r="I35" s="45"/>
      <c r="J35" s="45" t="n">
        <v>78076.41</v>
      </c>
      <c r="K35" s="45" t="n">
        <v>17855.05</v>
      </c>
      <c r="L35" s="45" t="n">
        <v>95931.46</v>
      </c>
      <c r="M35" s="45"/>
      <c r="N35" s="45"/>
      <c r="O35" s="45"/>
      <c r="P35" s="45"/>
      <c r="Q35" s="45" t="n">
        <v>97184.56</v>
      </c>
      <c r="R35" s="45" t="n">
        <v>22226.8</v>
      </c>
      <c r="S35" s="45" t="n">
        <v>119411.36</v>
      </c>
    </row>
    <row r="36" customFormat="false" ht="43.25" hidden="false" customHeight="false" outlineLevel="0" collapsed="false">
      <c r="A36" s="46" t="s">
        <v>78</v>
      </c>
      <c r="B36" s="47" t="s">
        <v>8</v>
      </c>
      <c r="C36" s="48" t="n">
        <v>100978</v>
      </c>
      <c r="D36" s="49" t="s">
        <v>79</v>
      </c>
      <c r="E36" s="50" t="s">
        <v>27</v>
      </c>
      <c r="F36" s="51" t="n">
        <v>1181.31</v>
      </c>
      <c r="G36" s="52" t="n">
        <v>6.17</v>
      </c>
      <c r="H36" s="52" t="n">
        <v>0.88</v>
      </c>
      <c r="I36" s="52" t="n">
        <v>7.05</v>
      </c>
      <c r="J36" s="52" t="n">
        <v>7288.68</v>
      </c>
      <c r="K36" s="52" t="n">
        <v>1039.55</v>
      </c>
      <c r="L36" s="52" t="n">
        <v>8328.23</v>
      </c>
      <c r="M36" s="52" t="n">
        <v>7.68</v>
      </c>
      <c r="N36" s="52" t="n">
        <v>1.1</v>
      </c>
      <c r="O36" s="52" t="n">
        <v>8.78</v>
      </c>
      <c r="P36" s="53" t="s">
        <v>28</v>
      </c>
      <c r="Q36" s="52" t="n">
        <v>9072.46</v>
      </c>
      <c r="R36" s="52" t="n">
        <v>1299.44</v>
      </c>
      <c r="S36" s="54" t="n">
        <v>10371.9</v>
      </c>
    </row>
    <row r="37" customFormat="false" ht="32.8" hidden="false" customHeight="false" outlineLevel="0" collapsed="false">
      <c r="A37" s="46" t="s">
        <v>80</v>
      </c>
      <c r="B37" s="47" t="s">
        <v>8</v>
      </c>
      <c r="C37" s="48" t="n">
        <v>95875</v>
      </c>
      <c r="D37" s="49" t="s">
        <v>60</v>
      </c>
      <c r="E37" s="50" t="s">
        <v>31</v>
      </c>
      <c r="F37" s="51" t="n">
        <v>5906.55</v>
      </c>
      <c r="G37" s="52" t="n">
        <v>2.26</v>
      </c>
      <c r="H37" s="52" t="n">
        <v>0.21</v>
      </c>
      <c r="I37" s="52" t="n">
        <v>2.47</v>
      </c>
      <c r="J37" s="52" t="n">
        <v>13348.8</v>
      </c>
      <c r="K37" s="52" t="n">
        <v>1240.38</v>
      </c>
      <c r="L37" s="52" t="n">
        <v>14589.18</v>
      </c>
      <c r="M37" s="52" t="n">
        <v>2.81</v>
      </c>
      <c r="N37" s="52" t="n">
        <v>0.26</v>
      </c>
      <c r="O37" s="52" t="n">
        <v>3.07</v>
      </c>
      <c r="P37" s="53" t="s">
        <v>28</v>
      </c>
      <c r="Q37" s="52" t="n">
        <v>16597.41</v>
      </c>
      <c r="R37" s="52" t="n">
        <v>1535.7</v>
      </c>
      <c r="S37" s="54" t="n">
        <v>18133.11</v>
      </c>
    </row>
    <row r="38" customFormat="false" ht="22.35" hidden="false" customHeight="false" outlineLevel="0" collapsed="false">
      <c r="A38" s="46" t="s">
        <v>81</v>
      </c>
      <c r="B38" s="47" t="s">
        <v>8</v>
      </c>
      <c r="C38" s="55" t="n">
        <v>94319</v>
      </c>
      <c r="D38" s="49" t="s">
        <v>82</v>
      </c>
      <c r="E38" s="50" t="s">
        <v>27</v>
      </c>
      <c r="F38" s="51" t="n">
        <v>908.7</v>
      </c>
      <c r="G38" s="52" t="n">
        <v>63.21</v>
      </c>
      <c r="H38" s="52" t="n">
        <v>17.14</v>
      </c>
      <c r="I38" s="52" t="n">
        <v>80.35</v>
      </c>
      <c r="J38" s="52" t="n">
        <v>57438.93</v>
      </c>
      <c r="K38" s="52" t="n">
        <v>15575.12</v>
      </c>
      <c r="L38" s="52" t="n">
        <v>73014.05</v>
      </c>
      <c r="M38" s="52" t="n">
        <v>78.7</v>
      </c>
      <c r="N38" s="52" t="n">
        <v>21.34</v>
      </c>
      <c r="O38" s="52" t="n">
        <v>100.04</v>
      </c>
      <c r="P38" s="53" t="s">
        <v>28</v>
      </c>
      <c r="Q38" s="52" t="n">
        <v>71514.69</v>
      </c>
      <c r="R38" s="52" t="n">
        <v>19391.66</v>
      </c>
      <c r="S38" s="54" t="n">
        <v>90906.35</v>
      </c>
    </row>
    <row r="39" customFormat="false" ht="15" hidden="false" customHeight="false" outlineLevel="0" collapsed="false">
      <c r="A39" s="33"/>
      <c r="B39" s="33"/>
      <c r="C39" s="34"/>
      <c r="D39" s="35"/>
      <c r="E39" s="34"/>
      <c r="F39" s="36"/>
      <c r="G39" s="36"/>
      <c r="H39" s="36"/>
      <c r="I39" s="37"/>
      <c r="J39" s="37"/>
      <c r="K39" s="37"/>
      <c r="L39" s="37"/>
      <c r="M39" s="38"/>
      <c r="N39" s="38"/>
      <c r="O39" s="38"/>
      <c r="P39" s="38"/>
      <c r="Q39" s="38"/>
      <c r="R39" s="38"/>
      <c r="S39" s="39"/>
    </row>
    <row r="40" customFormat="false" ht="15" hidden="false" customHeight="false" outlineLevel="0" collapsed="false">
      <c r="A40" s="56" t="s">
        <v>35</v>
      </c>
      <c r="B40" s="57"/>
      <c r="C40" s="57"/>
      <c r="D40" s="57"/>
      <c r="E40" s="57"/>
      <c r="F40" s="57"/>
      <c r="G40" s="57"/>
      <c r="H40" s="57"/>
      <c r="I40" s="57"/>
      <c r="J40" s="58" t="n">
        <v>949732.44</v>
      </c>
      <c r="K40" s="58" t="n">
        <v>157624.53</v>
      </c>
      <c r="L40" s="58" t="n">
        <v>1107356.97</v>
      </c>
      <c r="M40" s="57"/>
      <c r="N40" s="57"/>
      <c r="O40" s="57"/>
      <c r="P40" s="59"/>
      <c r="Q40" s="60" t="n">
        <v>1182360.12</v>
      </c>
      <c r="R40" s="60" t="n">
        <v>196306.84</v>
      </c>
      <c r="S40" s="90" t="n">
        <v>1378666.96</v>
      </c>
    </row>
    <row r="41" customFormat="false" ht="15" hidden="false" customHeight="false" outlineLevel="0" collapsed="false">
      <c r="A41" s="61"/>
      <c r="B41" s="61"/>
      <c r="C41" s="61"/>
      <c r="D41" s="61"/>
      <c r="E41" s="61"/>
      <c r="F41" s="36"/>
      <c r="G41" s="36"/>
      <c r="H41" s="36"/>
      <c r="I41" s="62"/>
      <c r="J41" s="62"/>
      <c r="K41" s="62"/>
      <c r="L41" s="62"/>
      <c r="M41" s="62"/>
      <c r="N41" s="62"/>
      <c r="O41" s="63"/>
      <c r="P41" s="63"/>
      <c r="Q41" s="63"/>
      <c r="R41" s="63"/>
      <c r="S41" s="64"/>
    </row>
    <row r="42" customFormat="false" ht="15" hidden="false" customHeight="false" outlineLevel="0" collapsed="false">
      <c r="A42" s="66"/>
      <c r="B42" s="66"/>
      <c r="C42" s="66"/>
      <c r="D42" s="67"/>
      <c r="E42" s="66"/>
      <c r="F42" s="66"/>
      <c r="G42" s="67"/>
      <c r="H42" s="66"/>
      <c r="I42" s="66"/>
      <c r="J42" s="66"/>
      <c r="K42" s="66"/>
      <c r="L42" s="66"/>
      <c r="M42" s="68"/>
      <c r="N42" s="69"/>
      <c r="O42" s="68"/>
      <c r="P42" s="68"/>
      <c r="Q42" s="68" t="s">
        <v>37</v>
      </c>
      <c r="R42" s="70" t="n">
        <v>45399</v>
      </c>
      <c r="S42" s="70"/>
    </row>
    <row r="43" customFormat="false" ht="15" hidden="false" customHeight="false" outlineLevel="0" collapsed="false">
      <c r="A43" s="66"/>
      <c r="B43" s="66"/>
      <c r="C43" s="66"/>
      <c r="D43" s="67"/>
      <c r="E43" s="66"/>
      <c r="F43" s="66"/>
      <c r="G43" s="67"/>
      <c r="H43" s="66"/>
      <c r="I43" s="66"/>
      <c r="J43" s="66"/>
      <c r="K43" s="66"/>
      <c r="L43" s="66"/>
      <c r="M43" s="68"/>
      <c r="N43" s="68"/>
      <c r="O43" s="68"/>
      <c r="P43" s="68"/>
      <c r="Q43" s="68"/>
      <c r="R43" s="68"/>
      <c r="S43" s="71"/>
    </row>
    <row r="44" customFormat="false" ht="15" hidden="false" customHeight="false" outlineLevel="0" collapsed="false">
      <c r="A44" s="66"/>
      <c r="B44" s="66"/>
      <c r="C44" s="66"/>
      <c r="D44" s="67"/>
      <c r="E44" s="66"/>
      <c r="F44" s="66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8"/>
      <c r="R44" s="68"/>
      <c r="S44" s="71"/>
    </row>
    <row r="45" customFormat="false" ht="15" hidden="false" customHeight="false" outlineLevel="0" collapsed="false">
      <c r="A45" s="66"/>
      <c r="B45" s="66"/>
      <c r="C45" s="66"/>
      <c r="D45" s="67"/>
      <c r="E45" s="66"/>
      <c r="F45" s="66"/>
      <c r="G45" s="66"/>
      <c r="H45" s="67"/>
      <c r="I45" s="68"/>
      <c r="J45" s="68"/>
      <c r="K45" s="68"/>
      <c r="L45" s="68"/>
      <c r="M45" s="68"/>
      <c r="N45" s="68"/>
      <c r="O45" s="68"/>
      <c r="P45" s="68"/>
      <c r="Q45" s="72"/>
      <c r="R45" s="72"/>
      <c r="S45" s="73"/>
    </row>
    <row r="46" customFormat="false" ht="15" hidden="false" customHeight="false" outlineLevel="0" collapsed="false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8"/>
      <c r="N46" s="69"/>
      <c r="O46" s="69"/>
      <c r="P46" s="69"/>
      <c r="Q46" s="68"/>
      <c r="R46" s="75"/>
      <c r="S46" s="71"/>
    </row>
    <row r="47" customFormat="false" ht="15" hidden="false" customHeight="false" outlineLevel="0" collapsed="false">
      <c r="A47" s="66"/>
      <c r="B47" s="66"/>
      <c r="C47" s="66"/>
      <c r="D47" s="67"/>
      <c r="E47" s="66"/>
      <c r="F47" s="66"/>
      <c r="G47" s="67"/>
      <c r="H47" s="66"/>
      <c r="I47" s="68"/>
      <c r="J47" s="68"/>
      <c r="K47" s="68"/>
      <c r="L47" s="68"/>
      <c r="M47" s="68"/>
      <c r="N47" s="68"/>
      <c r="O47" s="69"/>
      <c r="P47" s="69"/>
      <c r="Q47" s="76"/>
      <c r="R47" s="76"/>
      <c r="S47" s="71"/>
    </row>
    <row r="48" customFormat="false" ht="15" hidden="false" customHeight="false" outlineLevel="0" collapsed="false">
      <c r="A48" s="77"/>
      <c r="B48" s="77"/>
      <c r="C48" s="77"/>
      <c r="D48" s="77"/>
      <c r="E48" s="77"/>
      <c r="F48" s="78"/>
      <c r="G48" s="78"/>
      <c r="H48" s="78"/>
      <c r="I48" s="79"/>
      <c r="J48" s="79"/>
      <c r="K48" s="79"/>
      <c r="L48" s="79"/>
      <c r="M48" s="79"/>
      <c r="N48" s="79"/>
      <c r="O48" s="80"/>
      <c r="P48" s="80"/>
      <c r="Q48" s="80"/>
      <c r="R48" s="80"/>
      <c r="S48" s="81"/>
    </row>
    <row r="49" customFormat="false" ht="15" hidden="false" customHeight="false" outlineLevel="0" collapsed="false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82"/>
    </row>
    <row r="50" customFormat="false" ht="15" hidden="false" customHeight="false" outlineLevel="0" collapsed="false">
      <c r="S50" s="83"/>
    </row>
    <row r="51" customFormat="false" ht="15" hidden="false" customHeight="false" outlineLevel="0" collapsed="false">
      <c r="S51" s="83"/>
    </row>
    <row r="52" customFormat="false" ht="15" hidden="false" customHeight="false" outlineLevel="0" collapsed="false">
      <c r="S52" s="83"/>
    </row>
    <row r="53" customFormat="false" ht="15" hidden="false" customHeight="false" outlineLevel="0" collapsed="false">
      <c r="S53" s="83"/>
    </row>
  </sheetData>
  <mergeCells count="17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R42:S42"/>
  </mergeCells>
  <dataValidations count="1">
    <dataValidation allowBlank="true" errorStyle="stop" operator="between" showDropDown="false" showErrorMessage="true" showInputMessage="true" sqref="P10 P13:P16 P19:P23 P25:P27 P29:P31 P33:P34 P36:P39" type="list">
      <formula1>"BDI 1,BDI 2"</formula1>
      <formula2>0</formula2>
    </dataValidation>
  </dataValidations>
  <printOptions headings="false" gridLines="false" gridLinesSet="true" horizontalCentered="false" verticalCentered="false"/>
  <pageMargins left="0.433333333333333" right="0.433333333333333" top="0.331944444444444" bottom="0.747916666666667" header="0.315277777777778" footer="0.511811023622047"/>
  <pageSetup paperSize="9" scale="45" fitToWidth="1" fitToHeight="1" pageOrder="downThenOver" orientation="landscape" blackAndWhite="false" draft="false" cellComments="none" horizontalDpi="300" verticalDpi="300" copies="1"/>
  <headerFooter differentFirst="false" differentOddEven="tru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  <evenHeader/>
    <even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2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28" activeCellId="0" sqref="D28"/>
    </sheetView>
  </sheetViews>
  <sheetFormatPr defaultColWidth="9.1484375" defaultRowHeight="15" zeroHeight="false" outlineLevelRow="0" outlineLevelCol="0"/>
  <cols>
    <col collapsed="false" customWidth="true" hidden="false" outlineLevel="0" max="1" min="1" style="91" width="11.14"/>
    <col collapsed="false" customWidth="true" hidden="false" outlineLevel="0" max="2" min="2" style="91" width="4.71"/>
    <col collapsed="false" customWidth="true" hidden="false" outlineLevel="0" max="3" min="3" style="91" width="6.71"/>
    <col collapsed="false" customWidth="true" hidden="false" outlineLevel="0" max="4" min="4" style="91" width="60.71"/>
    <col collapsed="false" customWidth="true" hidden="false" outlineLevel="0" max="6" min="5" style="91" width="8.71"/>
    <col collapsed="false" customWidth="true" hidden="false" outlineLevel="0" max="9" min="7" style="91" width="13.29"/>
    <col collapsed="false" customWidth="true" hidden="false" outlineLevel="0" max="10" min="10" style="91" width="16.71"/>
    <col collapsed="false" customWidth="true" hidden="false" outlineLevel="0" max="11" min="11" style="91" width="15.71"/>
    <col collapsed="false" customWidth="true" hidden="false" outlineLevel="0" max="12" min="12" style="91" width="15.29"/>
    <col collapsed="false" customWidth="false" hidden="false" outlineLevel="0" max="16384" min="13" style="91" width="9.14"/>
  </cols>
  <sheetData>
    <row r="1" customFormat="false" ht="18" hidden="false" customHeight="true" outlineLevel="0" collapsed="false">
      <c r="B1" s="92" t="s">
        <v>83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customFormat="false" ht="18" hidden="false" customHeight="true" outlineLevel="0" collapsed="false">
      <c r="C2" s="93"/>
      <c r="D2" s="93"/>
      <c r="E2" s="93"/>
      <c r="F2" s="93"/>
      <c r="G2" s="93"/>
      <c r="H2" s="93"/>
      <c r="I2" s="93"/>
      <c r="J2" s="93"/>
      <c r="K2" s="93"/>
      <c r="L2" s="93"/>
    </row>
    <row r="3" customFormat="false" ht="27" hidden="false" customHeight="true" outlineLevel="0" collapsed="false">
      <c r="A3" s="94" t="s">
        <v>1</v>
      </c>
      <c r="B3" s="21" t="s">
        <v>2</v>
      </c>
      <c r="C3" s="21"/>
      <c r="D3" s="21"/>
      <c r="E3" s="21"/>
      <c r="F3" s="21"/>
      <c r="G3" s="21"/>
      <c r="H3" s="21"/>
      <c r="I3" s="21"/>
      <c r="J3" s="21"/>
      <c r="K3" s="21"/>
      <c r="L3" s="95" t="s">
        <v>4</v>
      </c>
    </row>
    <row r="4" customFormat="false" ht="15" hidden="false" customHeight="true" outlineLevel="0" collapsed="false">
      <c r="A4" s="94" t="s">
        <v>6</v>
      </c>
      <c r="B4" s="96" t="s">
        <v>7</v>
      </c>
      <c r="C4" s="96"/>
      <c r="D4" s="96"/>
      <c r="E4" s="96"/>
      <c r="F4" s="96"/>
      <c r="G4" s="96"/>
      <c r="H4" s="96"/>
      <c r="I4" s="96"/>
      <c r="J4" s="96"/>
      <c r="K4" s="96"/>
      <c r="L4" s="97" t="n">
        <v>45323</v>
      </c>
    </row>
    <row r="5" customFormat="false" ht="15" hidden="false" customHeight="false" outlineLevel="0" collapsed="false">
      <c r="B5" s="98"/>
      <c r="C5" s="98"/>
      <c r="D5" s="99"/>
      <c r="E5" s="99"/>
      <c r="F5" s="99"/>
      <c r="G5" s="99"/>
      <c r="H5" s="99"/>
      <c r="I5" s="99"/>
      <c r="J5" s="100"/>
    </row>
    <row r="6" customFormat="false" ht="15" hidden="false" customHeight="false" outlineLevel="0" collapsed="false">
      <c r="B6" s="98"/>
      <c r="C6" s="98"/>
      <c r="D6" s="99"/>
      <c r="E6" s="99"/>
      <c r="F6" s="99"/>
      <c r="G6" s="99"/>
      <c r="H6" s="99"/>
      <c r="I6" s="99"/>
      <c r="J6" s="100"/>
    </row>
    <row r="7" customFormat="false" ht="23.85" hidden="false" customHeight="true" outlineLevel="0" collapsed="false">
      <c r="A7" s="101" t="s">
        <v>84</v>
      </c>
      <c r="B7" s="101" t="s">
        <v>85</v>
      </c>
      <c r="C7" s="101"/>
      <c r="D7" s="101" t="s">
        <v>86</v>
      </c>
      <c r="E7" s="101" t="s">
        <v>87</v>
      </c>
      <c r="F7" s="101" t="s">
        <v>88</v>
      </c>
      <c r="G7" s="101" t="s">
        <v>89</v>
      </c>
      <c r="H7" s="101" t="s">
        <v>90</v>
      </c>
      <c r="I7" s="101" t="s">
        <v>91</v>
      </c>
      <c r="J7" s="102" t="s">
        <v>92</v>
      </c>
      <c r="K7" s="101" t="s">
        <v>93</v>
      </c>
      <c r="L7" s="101" t="s">
        <v>94</v>
      </c>
    </row>
    <row r="8" customFormat="false" ht="43.25" hidden="false" customHeight="false" outlineLevel="0" collapsed="false">
      <c r="A8" s="103" t="s">
        <v>67</v>
      </c>
      <c r="B8" s="104" t="n">
        <v>1</v>
      </c>
      <c r="C8" s="104"/>
      <c r="D8" s="103" t="s">
        <v>68</v>
      </c>
      <c r="E8" s="103" t="s">
        <v>27</v>
      </c>
      <c r="F8" s="103" t="n">
        <v>1</v>
      </c>
      <c r="G8" s="105" t="n">
        <v>1374.4</v>
      </c>
      <c r="H8" s="105" t="n">
        <v>1287.45</v>
      </c>
      <c r="I8" s="105" t="n">
        <v>86.95</v>
      </c>
      <c r="J8" s="105" t="n">
        <v>812.46</v>
      </c>
      <c r="K8" s="105" t="n">
        <v>685.74</v>
      </c>
      <c r="L8" s="105" t="n">
        <v>126.72</v>
      </c>
    </row>
    <row r="9" customFormat="false" ht="53.7" hidden="false" customHeight="false" outlineLevel="0" collapsed="false">
      <c r="A9" s="106" t="s">
        <v>8</v>
      </c>
      <c r="B9" s="107" t="n">
        <v>3314</v>
      </c>
      <c r="C9" s="107"/>
      <c r="D9" s="108" t="s">
        <v>71</v>
      </c>
      <c r="E9" s="109" t="s">
        <v>72</v>
      </c>
      <c r="F9" s="110" t="n">
        <v>0.533</v>
      </c>
      <c r="G9" s="111" t="n">
        <v>534.66</v>
      </c>
      <c r="H9" s="111" t="n">
        <v>534.66</v>
      </c>
      <c r="I9" s="111" t="n">
        <v>0</v>
      </c>
      <c r="J9" s="111" t="n">
        <v>284.97</v>
      </c>
      <c r="K9" s="111" t="n">
        <v>284.97</v>
      </c>
      <c r="L9" s="111" t="n">
        <v>0</v>
      </c>
    </row>
    <row r="10" customFormat="false" ht="53.7" hidden="false" customHeight="false" outlineLevel="0" collapsed="false">
      <c r="A10" s="106" t="s">
        <v>8</v>
      </c>
      <c r="B10" s="107" t="n">
        <v>4011</v>
      </c>
      <c r="C10" s="107"/>
      <c r="D10" s="108" t="s">
        <v>95</v>
      </c>
      <c r="E10" s="109" t="s">
        <v>49</v>
      </c>
      <c r="F10" s="110" t="n">
        <v>0.72</v>
      </c>
      <c r="G10" s="111" t="n">
        <v>9.6</v>
      </c>
      <c r="H10" s="111" t="n">
        <v>9.6</v>
      </c>
      <c r="I10" s="111" t="n">
        <v>0</v>
      </c>
      <c r="J10" s="111" t="n">
        <v>6.91</v>
      </c>
      <c r="K10" s="111" t="n">
        <v>6.91</v>
      </c>
      <c r="L10" s="111" t="n">
        <v>0</v>
      </c>
    </row>
    <row r="11" customFormat="false" ht="64.15" hidden="false" customHeight="false" outlineLevel="0" collapsed="false">
      <c r="A11" s="106" t="s">
        <v>8</v>
      </c>
      <c r="B11" s="107" t="n">
        <v>4460</v>
      </c>
      <c r="C11" s="107"/>
      <c r="D11" s="108" t="s">
        <v>96</v>
      </c>
      <c r="E11" s="109" t="s">
        <v>97</v>
      </c>
      <c r="F11" s="110" t="n">
        <v>0.567</v>
      </c>
      <c r="G11" s="111" t="n">
        <v>5.61</v>
      </c>
      <c r="H11" s="111" t="n">
        <v>5.61</v>
      </c>
      <c r="I11" s="111" t="n">
        <v>0</v>
      </c>
      <c r="J11" s="111" t="n">
        <v>3.18</v>
      </c>
      <c r="K11" s="111" t="n">
        <v>3.18</v>
      </c>
      <c r="L11" s="111" t="n">
        <v>0</v>
      </c>
    </row>
    <row r="12" customFormat="false" ht="53.7" hidden="false" customHeight="false" outlineLevel="0" collapsed="false">
      <c r="A12" s="106" t="s">
        <v>8</v>
      </c>
      <c r="B12" s="107" t="n">
        <v>4730</v>
      </c>
      <c r="C12" s="107"/>
      <c r="D12" s="108" t="s">
        <v>98</v>
      </c>
      <c r="E12" s="109" t="s">
        <v>72</v>
      </c>
      <c r="F12" s="110" t="n">
        <v>1.3</v>
      </c>
      <c r="G12" s="111" t="n">
        <v>69.25</v>
      </c>
      <c r="H12" s="111" t="n">
        <v>69.25</v>
      </c>
      <c r="I12" s="111" t="n">
        <v>0</v>
      </c>
      <c r="J12" s="111" t="n">
        <v>90.03</v>
      </c>
      <c r="K12" s="111" t="n">
        <v>90.03</v>
      </c>
      <c r="L12" s="111" t="n">
        <v>0</v>
      </c>
    </row>
    <row r="13" customFormat="false" ht="53.7" hidden="false" customHeight="false" outlineLevel="0" collapsed="false">
      <c r="A13" s="106" t="s">
        <v>8</v>
      </c>
      <c r="B13" s="107" t="n">
        <v>5063</v>
      </c>
      <c r="C13" s="107"/>
      <c r="D13" s="108" t="s">
        <v>99</v>
      </c>
      <c r="E13" s="109" t="s">
        <v>100</v>
      </c>
      <c r="F13" s="110" t="n">
        <v>0.002</v>
      </c>
      <c r="G13" s="111" t="n">
        <v>16.18</v>
      </c>
      <c r="H13" s="111" t="n">
        <v>16.18</v>
      </c>
      <c r="I13" s="111" t="n">
        <v>0</v>
      </c>
      <c r="J13" s="111" t="n">
        <v>0.03</v>
      </c>
      <c r="K13" s="111" t="n">
        <v>0.03</v>
      </c>
      <c r="L13" s="111" t="n">
        <v>0</v>
      </c>
    </row>
    <row r="14" customFormat="false" ht="22.35" hidden="false" customHeight="false" outlineLevel="0" collapsed="false">
      <c r="A14" s="106" t="s">
        <v>8</v>
      </c>
      <c r="B14" s="107" t="n">
        <v>5631</v>
      </c>
      <c r="C14" s="107"/>
      <c r="D14" s="108" t="s">
        <v>101</v>
      </c>
      <c r="E14" s="109" t="s">
        <v>102</v>
      </c>
      <c r="F14" s="110" t="n">
        <v>0.184</v>
      </c>
      <c r="G14" s="111" t="n">
        <v>224.52</v>
      </c>
      <c r="H14" s="111" t="n">
        <v>197.35</v>
      </c>
      <c r="I14" s="111" t="n">
        <v>27.17</v>
      </c>
      <c r="J14" s="111" t="n">
        <v>41.31</v>
      </c>
      <c r="K14" s="111" t="n">
        <v>36.31</v>
      </c>
      <c r="L14" s="111" t="n">
        <v>5</v>
      </c>
    </row>
    <row r="15" customFormat="false" ht="22.35" hidden="false" customHeight="false" outlineLevel="0" collapsed="false">
      <c r="A15" s="106" t="s">
        <v>8</v>
      </c>
      <c r="B15" s="107" t="n">
        <v>5632</v>
      </c>
      <c r="C15" s="107"/>
      <c r="D15" s="108" t="s">
        <v>103</v>
      </c>
      <c r="E15" s="109" t="s">
        <v>104</v>
      </c>
      <c r="F15" s="110" t="n">
        <v>0.799</v>
      </c>
      <c r="G15" s="111" t="n">
        <v>96.61</v>
      </c>
      <c r="H15" s="111" t="n">
        <v>69.44</v>
      </c>
      <c r="I15" s="111" t="n">
        <v>27.17</v>
      </c>
      <c r="J15" s="111" t="n">
        <v>77.19</v>
      </c>
      <c r="K15" s="111" t="n">
        <v>55.48</v>
      </c>
      <c r="L15" s="111" t="n">
        <v>21.71</v>
      </c>
    </row>
    <row r="16" customFormat="false" ht="53.7" hidden="false" customHeight="false" outlineLevel="0" collapsed="false">
      <c r="A16" s="106" t="s">
        <v>8</v>
      </c>
      <c r="B16" s="107" t="n">
        <v>34800</v>
      </c>
      <c r="C16" s="107"/>
      <c r="D16" s="108" t="s">
        <v>74</v>
      </c>
      <c r="E16" s="109" t="s">
        <v>72</v>
      </c>
      <c r="F16" s="110" t="n">
        <v>0.467</v>
      </c>
      <c r="G16" s="111" t="n">
        <v>373.78</v>
      </c>
      <c r="H16" s="111" t="n">
        <v>373.78</v>
      </c>
      <c r="I16" s="111" t="n">
        <v>0</v>
      </c>
      <c r="J16" s="111" t="n">
        <v>174.56</v>
      </c>
      <c r="K16" s="111" t="n">
        <v>174.56</v>
      </c>
      <c r="L16" s="111" t="n">
        <v>0</v>
      </c>
    </row>
    <row r="17" customFormat="false" ht="15" hidden="false" customHeight="true" outlineLevel="0" collapsed="false">
      <c r="A17" s="106" t="s">
        <v>8</v>
      </c>
      <c r="B17" s="107" t="n">
        <v>88309</v>
      </c>
      <c r="C17" s="107"/>
      <c r="D17" s="108" t="s">
        <v>105</v>
      </c>
      <c r="E17" s="109" t="s">
        <v>34</v>
      </c>
      <c r="F17" s="110" t="n">
        <v>3.932</v>
      </c>
      <c r="G17" s="111" t="n">
        <v>24.11</v>
      </c>
      <c r="H17" s="111" t="n">
        <v>5.85</v>
      </c>
      <c r="I17" s="111" t="n">
        <v>18.26</v>
      </c>
      <c r="J17" s="111" t="n">
        <v>94.8</v>
      </c>
      <c r="K17" s="111" t="n">
        <v>23</v>
      </c>
      <c r="L17" s="111" t="n">
        <v>71.8</v>
      </c>
    </row>
    <row r="18" customFormat="false" ht="15" hidden="false" customHeight="true" outlineLevel="0" collapsed="false">
      <c r="A18" s="106" t="s">
        <v>8</v>
      </c>
      <c r="B18" s="107" t="n">
        <v>88316</v>
      </c>
      <c r="C18" s="107"/>
      <c r="D18" s="108" t="s">
        <v>106</v>
      </c>
      <c r="E18" s="109" t="s">
        <v>34</v>
      </c>
      <c r="F18" s="110" t="n">
        <v>1.966</v>
      </c>
      <c r="G18" s="111" t="n">
        <v>20.08</v>
      </c>
      <c r="H18" s="111" t="n">
        <v>5.73</v>
      </c>
      <c r="I18" s="111" t="n">
        <v>14.35</v>
      </c>
      <c r="J18" s="111" t="n">
        <v>39.48</v>
      </c>
      <c r="K18" s="111" t="n">
        <v>11.27</v>
      </c>
      <c r="L18" s="111" t="n">
        <v>28.21</v>
      </c>
    </row>
    <row r="19" customFormat="false" ht="15" hidden="false" customHeight="false" outlineLevel="0" collapsed="false">
      <c r="B19" s="112"/>
      <c r="C19" s="113"/>
      <c r="D19" s="113"/>
      <c r="E19" s="113"/>
      <c r="F19" s="114"/>
      <c r="G19" s="115"/>
      <c r="H19" s="116"/>
      <c r="I19" s="116"/>
      <c r="J19" s="117"/>
    </row>
    <row r="20" customFormat="false" ht="15" hidden="false" customHeight="false" outlineLevel="0" collapsed="false">
      <c r="H20" s="118"/>
      <c r="I20" s="118"/>
      <c r="J20" s="118"/>
    </row>
    <row r="21" customFormat="false" ht="15" hidden="false" customHeight="false" outlineLevel="0" collapsed="false">
      <c r="H21" s="118"/>
      <c r="I21" s="118"/>
      <c r="J21" s="118"/>
    </row>
    <row r="22" customFormat="false" ht="15" hidden="false" customHeight="false" outlineLevel="0" collapsed="false">
      <c r="H22" s="118"/>
      <c r="I22" s="118"/>
      <c r="J22" s="118"/>
    </row>
    <row r="23" customFormat="false" ht="15" hidden="false" customHeight="false" outlineLevel="0" collapsed="false">
      <c r="H23" s="119"/>
      <c r="I23" s="119"/>
      <c r="J23" s="119"/>
    </row>
    <row r="24" customFormat="false" ht="15" hidden="false" customHeight="false" outlineLevel="0" collapsed="false">
      <c r="H24" s="120" t="s">
        <v>38</v>
      </c>
      <c r="I24" s="121"/>
      <c r="J24" s="121"/>
    </row>
    <row r="25" customFormat="false" ht="15" hidden="false" customHeight="true" outlineLevel="0" collapsed="false">
      <c r="H25" s="76"/>
      <c r="I25" s="122" t="s">
        <v>39</v>
      </c>
      <c r="J25" s="122"/>
    </row>
  </sheetData>
  <mergeCells count="17">
    <mergeCell ref="B1:L1"/>
    <mergeCell ref="B3:K3"/>
    <mergeCell ref="B4:K4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I24:J24"/>
    <mergeCell ref="I25:J25"/>
  </mergeCells>
  <printOptions headings="false" gridLines="false" gridLinesSet="true" horizontalCentered="false" verticalCentered="false"/>
  <pageMargins left="0.511805555555556" right="0.511805555555556" top="0.7875" bottom="0.7875" header="0.511811023622047" footer="0.315277777777778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3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91" zoomScalePageLayoutView="100" workbookViewId="0">
      <selection pane="topLeft" activeCell="H15" activeCellId="0" sqref="H15"/>
    </sheetView>
  </sheetViews>
  <sheetFormatPr defaultColWidth="8.6796875" defaultRowHeight="15" zeroHeight="false" outlineLevelRow="0" outlineLevelCol="0"/>
  <cols>
    <col collapsed="false" customWidth="true" hidden="false" outlineLevel="0" max="19" min="1" style="0" width="15.29"/>
  </cols>
  <sheetData>
    <row r="1" customFormat="false" ht="34.5" hidden="false" customHeight="true" outlineLevel="0" collapsed="false">
      <c r="A1" s="123" t="s">
        <v>107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customFormat="false" ht="23.85" hidden="false" customHeight="true" outlineLevel="0" collapsed="false">
      <c r="A2" s="124" t="s">
        <v>1</v>
      </c>
      <c r="B2" s="124"/>
      <c r="C2" s="124"/>
      <c r="D2" s="125" t="s">
        <v>2</v>
      </c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8" t="s">
        <v>4</v>
      </c>
      <c r="R2" s="126" t="s">
        <v>5</v>
      </c>
      <c r="S2" s="11" t="n">
        <v>24.5</v>
      </c>
    </row>
    <row r="3" customFormat="false" ht="19.5" hidden="false" customHeight="true" outlineLevel="0" collapsed="false">
      <c r="A3" s="127" t="s">
        <v>6</v>
      </c>
      <c r="B3" s="127"/>
      <c r="C3" s="127"/>
      <c r="D3" s="128" t="s">
        <v>7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9" t="n">
        <v>45323</v>
      </c>
      <c r="R3" s="126" t="s">
        <v>9</v>
      </c>
      <c r="S3" s="11" t="n">
        <v>0</v>
      </c>
    </row>
    <row r="4" customFormat="false" ht="7.5" hidden="false" customHeight="true" outlineLevel="0" collapsed="false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</row>
    <row r="5" customFormat="false" ht="19.5" hidden="false" customHeight="true" outlineLevel="0" collapsed="false">
      <c r="A5" s="131" t="s">
        <v>10</v>
      </c>
      <c r="B5" s="132"/>
      <c r="C5" s="131" t="s">
        <v>13</v>
      </c>
      <c r="D5" s="131"/>
      <c r="E5" s="133" t="s">
        <v>108</v>
      </c>
      <c r="F5" s="131" t="s">
        <v>109</v>
      </c>
      <c r="G5" s="131"/>
      <c r="H5" s="131" t="s">
        <v>110</v>
      </c>
      <c r="I5" s="131"/>
      <c r="J5" s="131" t="s">
        <v>111</v>
      </c>
      <c r="K5" s="131"/>
      <c r="L5" s="131" t="s">
        <v>112</v>
      </c>
      <c r="M5" s="131"/>
      <c r="N5" s="131" t="s">
        <v>113</v>
      </c>
      <c r="O5" s="131"/>
      <c r="P5" s="131" t="s">
        <v>114</v>
      </c>
      <c r="Q5" s="131"/>
      <c r="R5" s="134" t="s">
        <v>115</v>
      </c>
      <c r="S5" s="131" t="s">
        <v>116</v>
      </c>
    </row>
    <row r="6" customFormat="false" ht="19.5" hidden="false" customHeight="true" outlineLevel="0" collapsed="false">
      <c r="A6" s="131"/>
      <c r="B6" s="135"/>
      <c r="C6" s="131"/>
      <c r="D6" s="131"/>
      <c r="E6" s="133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4"/>
      <c r="S6" s="131"/>
    </row>
    <row r="7" customFormat="false" ht="19.5" hidden="false" customHeight="true" outlineLevel="0" collapsed="false">
      <c r="A7" s="131" t="n">
        <v>1</v>
      </c>
      <c r="B7" s="131" t="s">
        <v>117</v>
      </c>
      <c r="C7" s="136" t="s">
        <v>41</v>
      </c>
      <c r="D7" s="136"/>
      <c r="E7" s="137" t="n">
        <v>32647.2</v>
      </c>
      <c r="F7" s="138" t="n">
        <v>0.25</v>
      </c>
      <c r="G7" s="139" t="n">
        <v>8161.8</v>
      </c>
      <c r="H7" s="138" t="n">
        <v>0.25</v>
      </c>
      <c r="I7" s="139" t="n">
        <v>8161.8</v>
      </c>
      <c r="J7" s="138" t="n">
        <v>0.25</v>
      </c>
      <c r="K7" s="139" t="n">
        <v>8161.8</v>
      </c>
      <c r="L7" s="140" t="n">
        <v>0.25</v>
      </c>
      <c r="M7" s="139" t="n">
        <v>8161.8</v>
      </c>
      <c r="N7" s="140"/>
      <c r="O7" s="139" t="n">
        <v>0</v>
      </c>
      <c r="P7" s="140"/>
      <c r="Q7" s="139" t="n">
        <v>0</v>
      </c>
      <c r="R7" s="141" t="n">
        <v>1</v>
      </c>
      <c r="S7" s="142" t="n">
        <v>32647.2</v>
      </c>
    </row>
    <row r="8" customFormat="false" ht="19.5" hidden="false" customHeight="true" outlineLevel="0" collapsed="false">
      <c r="A8" s="131" t="n">
        <v>2</v>
      </c>
      <c r="B8" s="131"/>
      <c r="C8" s="136" t="s">
        <v>43</v>
      </c>
      <c r="D8" s="136"/>
      <c r="E8" s="137" t="n">
        <v>15685.8</v>
      </c>
      <c r="F8" s="138" t="n">
        <v>0.25</v>
      </c>
      <c r="G8" s="139" t="n">
        <v>3921.45</v>
      </c>
      <c r="H8" s="138" t="n">
        <v>0.25</v>
      </c>
      <c r="I8" s="139" t="n">
        <v>3921.45</v>
      </c>
      <c r="J8" s="138" t="n">
        <v>0.25</v>
      </c>
      <c r="K8" s="139" t="n">
        <v>3921.45</v>
      </c>
      <c r="L8" s="140" t="n">
        <v>0.25</v>
      </c>
      <c r="M8" s="139" t="n">
        <v>3921.45</v>
      </c>
      <c r="N8" s="140"/>
      <c r="O8" s="139" t="n">
        <v>0</v>
      </c>
      <c r="P8" s="140"/>
      <c r="Q8" s="139" t="n">
        <v>0</v>
      </c>
      <c r="R8" s="141" t="n">
        <v>1</v>
      </c>
      <c r="S8" s="142" t="n">
        <v>15685.8</v>
      </c>
    </row>
    <row r="9" customFormat="false" ht="19.5" hidden="false" customHeight="true" outlineLevel="0" collapsed="false">
      <c r="A9" s="131" t="n">
        <v>3</v>
      </c>
      <c r="B9" s="131"/>
      <c r="C9" s="136" t="s">
        <v>54</v>
      </c>
      <c r="D9" s="136"/>
      <c r="E9" s="137" t="n">
        <v>17916.16</v>
      </c>
      <c r="F9" s="138" t="n">
        <v>0.25</v>
      </c>
      <c r="G9" s="139" t="n">
        <v>4479.04</v>
      </c>
      <c r="H9" s="138" t="n">
        <v>0.25</v>
      </c>
      <c r="I9" s="139" t="n">
        <v>4479.04</v>
      </c>
      <c r="J9" s="138" t="n">
        <v>0.25</v>
      </c>
      <c r="K9" s="139" t="n">
        <v>4479.04</v>
      </c>
      <c r="L9" s="140" t="n">
        <v>0.25</v>
      </c>
      <c r="M9" s="139" t="n">
        <v>4479.04</v>
      </c>
      <c r="N9" s="140"/>
      <c r="O9" s="139" t="n">
        <v>0</v>
      </c>
      <c r="P9" s="140"/>
      <c r="Q9" s="139" t="n">
        <v>0</v>
      </c>
      <c r="R9" s="141" t="n">
        <v>1</v>
      </c>
      <c r="S9" s="142" t="n">
        <v>17916.16</v>
      </c>
    </row>
    <row r="10" customFormat="false" ht="19.5" hidden="false" customHeight="true" outlineLevel="0" collapsed="false">
      <c r="A10" s="131" t="n">
        <v>4</v>
      </c>
      <c r="B10" s="131"/>
      <c r="C10" s="136" t="s">
        <v>63</v>
      </c>
      <c r="D10" s="136"/>
      <c r="E10" s="137" t="n">
        <v>859989.54</v>
      </c>
      <c r="F10" s="138" t="n">
        <v>0.25</v>
      </c>
      <c r="G10" s="139" t="n">
        <v>214997.39</v>
      </c>
      <c r="H10" s="138" t="n">
        <v>0.25</v>
      </c>
      <c r="I10" s="139" t="n">
        <v>214997.39</v>
      </c>
      <c r="J10" s="138" t="n">
        <v>0.25</v>
      </c>
      <c r="K10" s="139" t="n">
        <v>214997.39</v>
      </c>
      <c r="L10" s="140" t="n">
        <v>0.25</v>
      </c>
      <c r="M10" s="139" t="n">
        <v>214997.39</v>
      </c>
      <c r="N10" s="140"/>
      <c r="O10" s="139" t="n">
        <v>0</v>
      </c>
      <c r="P10" s="140"/>
      <c r="Q10" s="139" t="n">
        <v>0</v>
      </c>
      <c r="R10" s="141" t="n">
        <v>1</v>
      </c>
      <c r="S10" s="142" t="n">
        <v>859989.54</v>
      </c>
    </row>
    <row r="11" customFormat="false" ht="19.5" hidden="false" customHeight="true" outlineLevel="0" collapsed="false">
      <c r="A11" s="131" t="n">
        <v>5</v>
      </c>
      <c r="B11" s="131"/>
      <c r="C11" s="136" t="s">
        <v>69</v>
      </c>
      <c r="D11" s="136"/>
      <c r="E11" s="137" t="n">
        <v>279335.49</v>
      </c>
      <c r="F11" s="138" t="n">
        <v>0.25</v>
      </c>
      <c r="G11" s="139" t="n">
        <v>69833.87</v>
      </c>
      <c r="H11" s="138" t="n">
        <v>0.25</v>
      </c>
      <c r="I11" s="139" t="n">
        <v>69833.87</v>
      </c>
      <c r="J11" s="138" t="n">
        <v>0.25</v>
      </c>
      <c r="K11" s="139" t="n">
        <v>69833.87</v>
      </c>
      <c r="L11" s="140" t="n">
        <v>0.25</v>
      </c>
      <c r="M11" s="139" t="n">
        <v>69833.87</v>
      </c>
      <c r="N11" s="140"/>
      <c r="O11" s="139" t="n">
        <v>0</v>
      </c>
      <c r="P11" s="140"/>
      <c r="Q11" s="139" t="n">
        <v>0</v>
      </c>
      <c r="R11" s="141" t="n">
        <v>1</v>
      </c>
      <c r="S11" s="142" t="n">
        <v>279335.49</v>
      </c>
    </row>
    <row r="12" customFormat="false" ht="19.5" hidden="false" customHeight="true" outlineLevel="0" collapsed="false">
      <c r="A12" s="131" t="n">
        <v>6</v>
      </c>
      <c r="B12" s="131"/>
      <c r="C12" s="136" t="s">
        <v>75</v>
      </c>
      <c r="D12" s="136"/>
      <c r="E12" s="137" t="n">
        <v>53681.41</v>
      </c>
      <c r="F12" s="138" t="n">
        <v>0.25</v>
      </c>
      <c r="G12" s="139" t="n">
        <v>13420.35</v>
      </c>
      <c r="H12" s="138" t="n">
        <v>0.25</v>
      </c>
      <c r="I12" s="139" t="n">
        <v>13420.35</v>
      </c>
      <c r="J12" s="138" t="n">
        <v>0.25</v>
      </c>
      <c r="K12" s="139" t="n">
        <v>13420.35</v>
      </c>
      <c r="L12" s="140" t="n">
        <v>0.25</v>
      </c>
      <c r="M12" s="139" t="n">
        <v>13420.35</v>
      </c>
      <c r="N12" s="140"/>
      <c r="O12" s="139" t="n">
        <v>0</v>
      </c>
      <c r="P12" s="140"/>
      <c r="Q12" s="139" t="n">
        <v>0</v>
      </c>
      <c r="R12" s="141" t="n">
        <v>1</v>
      </c>
      <c r="S12" s="142" t="n">
        <v>53681.41</v>
      </c>
    </row>
    <row r="13" customFormat="false" ht="19.5" hidden="false" customHeight="true" outlineLevel="0" collapsed="false">
      <c r="A13" s="131" t="n">
        <v>7</v>
      </c>
      <c r="B13" s="131"/>
      <c r="C13" s="136" t="s">
        <v>77</v>
      </c>
      <c r="D13" s="136"/>
      <c r="E13" s="137" t="n">
        <v>119411.36</v>
      </c>
      <c r="F13" s="138" t="n">
        <v>0.25</v>
      </c>
      <c r="G13" s="139" t="n">
        <v>29852.84</v>
      </c>
      <c r="H13" s="138" t="n">
        <v>0.25</v>
      </c>
      <c r="I13" s="139" t="n">
        <v>29852.84</v>
      </c>
      <c r="J13" s="138" t="n">
        <v>0.25</v>
      </c>
      <c r="K13" s="139" t="n">
        <v>29852.84</v>
      </c>
      <c r="L13" s="140" t="n">
        <v>0.25</v>
      </c>
      <c r="M13" s="139" t="n">
        <v>29852.84</v>
      </c>
      <c r="N13" s="140"/>
      <c r="O13" s="139" t="n">
        <v>0</v>
      </c>
      <c r="P13" s="140"/>
      <c r="Q13" s="139" t="n">
        <v>0</v>
      </c>
      <c r="R13" s="141" t="n">
        <v>1</v>
      </c>
      <c r="S13" s="142" t="n">
        <v>119411.36</v>
      </c>
    </row>
    <row r="14" customFormat="false" ht="19.5" hidden="false" customHeight="true" outlineLevel="0" collapsed="false">
      <c r="A14" s="131"/>
      <c r="B14" s="143"/>
      <c r="C14" s="136"/>
      <c r="D14" s="136"/>
      <c r="E14" s="137"/>
      <c r="F14" s="138"/>
      <c r="G14" s="139"/>
      <c r="H14" s="138"/>
      <c r="I14" s="139"/>
      <c r="J14" s="138"/>
      <c r="K14" s="139"/>
      <c r="L14" s="140"/>
      <c r="M14" s="139"/>
      <c r="N14" s="140"/>
      <c r="O14" s="139"/>
      <c r="P14" s="140"/>
      <c r="Q14" s="139"/>
      <c r="R14" s="141"/>
      <c r="S14" s="142"/>
    </row>
    <row r="15" customFormat="false" ht="19.5" hidden="false" customHeight="true" outlineLevel="0" collapsed="false">
      <c r="A15" s="131" t="n">
        <v>1</v>
      </c>
      <c r="B15" s="144" t="s">
        <v>118</v>
      </c>
      <c r="C15" s="136" t="s">
        <v>24</v>
      </c>
      <c r="D15" s="136"/>
      <c r="E15" s="137" t="n">
        <f aca="false">'1.1 Orçamentos (LOTE 2)'!S15</f>
        <v>290046.405</v>
      </c>
      <c r="F15" s="138" t="n">
        <v>0</v>
      </c>
      <c r="G15" s="139"/>
      <c r="H15" s="138" t="n">
        <v>0</v>
      </c>
      <c r="I15" s="139"/>
      <c r="J15" s="138" t="n">
        <v>0.5</v>
      </c>
      <c r="K15" s="139" t="n">
        <f aca="false">J15*E15</f>
        <v>145023.2025</v>
      </c>
      <c r="L15" s="140" t="n">
        <v>0.5</v>
      </c>
      <c r="M15" s="139" t="n">
        <f aca="false">L15*E15</f>
        <v>145023.2025</v>
      </c>
      <c r="N15" s="140"/>
      <c r="O15" s="139"/>
      <c r="P15" s="140"/>
      <c r="Q15" s="139" t="n">
        <v>0</v>
      </c>
      <c r="R15" s="141" t="n">
        <v>1</v>
      </c>
      <c r="S15" s="142" t="n">
        <f aca="false">E15</f>
        <v>290046.405</v>
      </c>
    </row>
    <row r="16" customFormat="false" ht="19.5" hidden="false" customHeight="true" outlineLevel="0" collapsed="false">
      <c r="A16" s="131"/>
      <c r="B16" s="145"/>
      <c r="C16" s="136"/>
      <c r="D16" s="136"/>
      <c r="E16" s="137"/>
      <c r="F16" s="138"/>
      <c r="G16" s="139"/>
      <c r="H16" s="138"/>
      <c r="I16" s="139"/>
      <c r="J16" s="138"/>
      <c r="K16" s="139"/>
      <c r="L16" s="140"/>
      <c r="M16" s="139"/>
      <c r="N16" s="140"/>
      <c r="O16" s="139"/>
      <c r="P16" s="140"/>
      <c r="Q16" s="139"/>
      <c r="R16" s="141"/>
      <c r="S16" s="142"/>
    </row>
    <row r="17" customFormat="false" ht="19.5" hidden="false" customHeight="true" outlineLevel="0" collapsed="false">
      <c r="A17" s="131"/>
      <c r="B17" s="145"/>
      <c r="C17" s="136"/>
      <c r="D17" s="136"/>
      <c r="E17" s="137"/>
      <c r="F17" s="138"/>
      <c r="G17" s="139"/>
      <c r="H17" s="138"/>
      <c r="I17" s="139"/>
      <c r="J17" s="138"/>
      <c r="K17" s="139"/>
      <c r="L17" s="140"/>
      <c r="M17" s="139"/>
      <c r="N17" s="140"/>
      <c r="O17" s="139"/>
      <c r="P17" s="140"/>
      <c r="Q17" s="139"/>
      <c r="R17" s="141"/>
      <c r="S17" s="142"/>
    </row>
    <row r="18" customFormat="false" ht="19.5" hidden="false" customHeight="true" outlineLevel="0" collapsed="false">
      <c r="A18" s="131"/>
      <c r="B18" s="143"/>
      <c r="C18" s="136"/>
      <c r="D18" s="136"/>
      <c r="E18" s="137"/>
      <c r="F18" s="138"/>
      <c r="G18" s="139"/>
      <c r="H18" s="138"/>
      <c r="I18" s="139"/>
      <c r="J18" s="138"/>
      <c r="K18" s="139"/>
      <c r="L18" s="140"/>
      <c r="M18" s="139"/>
      <c r="N18" s="140"/>
      <c r="O18" s="139"/>
      <c r="P18" s="140"/>
      <c r="Q18" s="139"/>
      <c r="R18" s="141"/>
      <c r="S18" s="142"/>
    </row>
    <row r="19" customFormat="false" ht="19.5" hidden="false" customHeight="true" outlineLevel="0" collapsed="false">
      <c r="A19" s="131"/>
      <c r="B19" s="143"/>
      <c r="C19" s="136"/>
      <c r="D19" s="136"/>
      <c r="E19" s="137"/>
      <c r="F19" s="138"/>
      <c r="G19" s="139"/>
      <c r="H19" s="138"/>
      <c r="I19" s="139"/>
      <c r="J19" s="138"/>
      <c r="K19" s="139"/>
      <c r="L19" s="140"/>
      <c r="M19" s="139"/>
      <c r="N19" s="140"/>
      <c r="O19" s="139"/>
      <c r="P19" s="140"/>
      <c r="Q19" s="139"/>
      <c r="R19" s="141"/>
      <c r="S19" s="142"/>
    </row>
    <row r="20" customFormat="false" ht="19.5" hidden="false" customHeight="true" outlineLevel="0" collapsed="false">
      <c r="A20" s="131"/>
      <c r="B20" s="143"/>
      <c r="C20" s="136"/>
      <c r="D20" s="136"/>
      <c r="E20" s="137"/>
      <c r="F20" s="138"/>
      <c r="G20" s="139"/>
      <c r="H20" s="138"/>
      <c r="I20" s="139"/>
      <c r="J20" s="138"/>
      <c r="K20" s="139"/>
      <c r="L20" s="140"/>
      <c r="M20" s="139"/>
      <c r="N20" s="140"/>
      <c r="O20" s="139"/>
      <c r="P20" s="140"/>
      <c r="Q20" s="139"/>
      <c r="R20" s="141"/>
      <c r="S20" s="142"/>
    </row>
    <row r="21" customFormat="false" ht="19.5" hidden="false" customHeight="true" outlineLevel="0" collapsed="false">
      <c r="A21" s="146" t="s">
        <v>119</v>
      </c>
      <c r="B21" s="146"/>
      <c r="C21" s="146"/>
      <c r="D21" s="146"/>
      <c r="E21" s="147" t="n">
        <v>1378666.96</v>
      </c>
      <c r="F21" s="148" t="n">
        <v>0.25</v>
      </c>
      <c r="G21" s="149" t="n">
        <v>344666.74</v>
      </c>
      <c r="H21" s="148" t="n">
        <v>0.25</v>
      </c>
      <c r="I21" s="149" t="n">
        <v>344666.74</v>
      </c>
      <c r="J21" s="148" t="n">
        <v>0.25</v>
      </c>
      <c r="K21" s="149" t="n">
        <v>344666.74</v>
      </c>
      <c r="L21" s="150" t="n">
        <v>0.25</v>
      </c>
      <c r="M21" s="149" t="n">
        <v>344666.74</v>
      </c>
      <c r="N21" s="150" t="n">
        <v>0</v>
      </c>
      <c r="O21" s="149" t="n">
        <v>0</v>
      </c>
      <c r="P21" s="150" t="n">
        <v>0</v>
      </c>
      <c r="Q21" s="149" t="n">
        <v>0</v>
      </c>
      <c r="R21" s="151" t="n">
        <v>1</v>
      </c>
      <c r="S21" s="152" t="n">
        <f aca="false">S7+S8+S9+S10+S11+S12+S13</f>
        <v>1378666.96</v>
      </c>
    </row>
    <row r="22" customFormat="false" ht="19.5" hidden="false" customHeight="true" outlineLevel="0" collapsed="false">
      <c r="A22" s="146" t="s">
        <v>120</v>
      </c>
      <c r="B22" s="146"/>
      <c r="C22" s="146"/>
      <c r="D22" s="146"/>
      <c r="E22" s="146"/>
      <c r="F22" s="148" t="n">
        <v>0.25</v>
      </c>
      <c r="G22" s="153" t="n">
        <v>344666.74</v>
      </c>
      <c r="H22" s="148" t="n">
        <v>0.5</v>
      </c>
      <c r="I22" s="153" t="n">
        <v>689333.48</v>
      </c>
      <c r="J22" s="148" t="n">
        <v>0.75</v>
      </c>
      <c r="K22" s="153" t="n">
        <v>1034000.22</v>
      </c>
      <c r="L22" s="154" t="n">
        <v>1</v>
      </c>
      <c r="M22" s="153" t="n">
        <v>1378666.96</v>
      </c>
      <c r="N22" s="154" t="n">
        <v>1</v>
      </c>
      <c r="O22" s="153" t="n">
        <v>1378666.96</v>
      </c>
      <c r="P22" s="154" t="n">
        <v>1</v>
      </c>
      <c r="Q22" s="153" t="n">
        <v>1378666.96</v>
      </c>
      <c r="R22" s="155"/>
      <c r="S22" s="156"/>
    </row>
    <row r="23" customFormat="false" ht="15" hidden="false" customHeight="false" outlineLevel="0" collapsed="false">
      <c r="A23" s="146" t="s">
        <v>121</v>
      </c>
      <c r="B23" s="146"/>
      <c r="C23" s="146"/>
      <c r="D23" s="146"/>
      <c r="E23" s="147" t="n">
        <f aca="false">E15</f>
        <v>290046.405</v>
      </c>
      <c r="F23" s="148" t="n">
        <v>0</v>
      </c>
      <c r="G23" s="149" t="n">
        <v>0</v>
      </c>
      <c r="H23" s="148" t="n">
        <v>0</v>
      </c>
      <c r="I23" s="149" t="n">
        <v>0</v>
      </c>
      <c r="J23" s="148" t="n">
        <v>0.5</v>
      </c>
      <c r="K23" s="139" t="n">
        <f aca="false">J23*E23</f>
        <v>145023.2025</v>
      </c>
      <c r="L23" s="154" t="n">
        <v>0.5</v>
      </c>
      <c r="M23" s="139" t="n">
        <f aca="false">L23*G23</f>
        <v>0</v>
      </c>
      <c r="N23" s="157"/>
      <c r="O23" s="157"/>
      <c r="P23" s="157"/>
      <c r="Q23" s="157"/>
      <c r="R23" s="151" t="n">
        <v>1</v>
      </c>
      <c r="S23" s="152" t="n">
        <f aca="false">E23</f>
        <v>290046.405</v>
      </c>
    </row>
    <row r="24" customFormat="false" ht="15" hidden="false" customHeight="false" outlineLevel="0" collapsed="false">
      <c r="A24" s="146" t="s">
        <v>120</v>
      </c>
      <c r="B24" s="146"/>
      <c r="C24" s="146"/>
      <c r="D24" s="146"/>
      <c r="E24" s="146"/>
      <c r="F24" s="148" t="n">
        <v>0</v>
      </c>
      <c r="G24" s="149" t="n">
        <v>0</v>
      </c>
      <c r="H24" s="148" t="n">
        <v>0</v>
      </c>
      <c r="I24" s="149" t="n">
        <v>0</v>
      </c>
      <c r="J24" s="158"/>
      <c r="K24" s="153" t="n">
        <f aca="false">K23</f>
        <v>145023.2025</v>
      </c>
      <c r="L24" s="153" t="n">
        <v>1</v>
      </c>
      <c r="M24" s="153" t="n">
        <f aca="false">E23</f>
        <v>290046.405</v>
      </c>
      <c r="N24" s="158"/>
      <c r="O24" s="158"/>
      <c r="P24" s="158"/>
      <c r="Q24" s="158"/>
      <c r="R24" s="158"/>
      <c r="S24" s="158"/>
    </row>
    <row r="25" customFormat="false" ht="15" hidden="false" customHeight="false" outlineLevel="0" collapsed="false">
      <c r="A25" s="159"/>
      <c r="B25" s="159"/>
      <c r="C25" s="159"/>
      <c r="D25" s="159"/>
      <c r="E25" s="159"/>
      <c r="F25" s="160"/>
      <c r="G25" s="161"/>
      <c r="H25" s="160"/>
      <c r="I25" s="161"/>
      <c r="K25" s="162"/>
      <c r="L25" s="163"/>
      <c r="M25" s="164"/>
    </row>
    <row r="26" customFormat="false" ht="15" hidden="false" customHeight="false" outlineLevel="0" collapsed="false">
      <c r="A26" s="159"/>
      <c r="B26" s="159"/>
      <c r="C26" s="159"/>
      <c r="D26" s="159"/>
      <c r="E26" s="159"/>
      <c r="F26" s="160"/>
      <c r="G26" s="161"/>
      <c r="H26" s="160"/>
      <c r="I26" s="161"/>
      <c r="K26" s="162"/>
      <c r="L26" s="163"/>
      <c r="M26" s="164"/>
    </row>
    <row r="27" customFormat="false" ht="15" hidden="false" customHeight="false" outlineLevel="0" collapsed="false">
      <c r="A27" s="165"/>
      <c r="B27" s="165"/>
      <c r="C27" s="165"/>
      <c r="D27" s="165"/>
      <c r="E27" s="165"/>
      <c r="F27" s="165"/>
      <c r="G27" s="165"/>
      <c r="H27" s="160"/>
      <c r="I27" s="161"/>
      <c r="Q27" s="119"/>
      <c r="R27" s="119"/>
      <c r="S27" s="119"/>
    </row>
    <row r="28" customFormat="false" ht="15" hidden="false" customHeight="false" outlineLevel="0" collapsed="false">
      <c r="Q28" s="120" t="s">
        <v>38</v>
      </c>
      <c r="R28" s="121" t="n">
        <v>0</v>
      </c>
      <c r="S28" s="121"/>
    </row>
    <row r="29" customFormat="false" ht="15" hidden="false" customHeight="true" outlineLevel="0" collapsed="false">
      <c r="Q29" s="76"/>
      <c r="R29" s="122" t="s">
        <v>39</v>
      </c>
      <c r="S29" s="122"/>
    </row>
    <row r="30" customFormat="false" ht="15" hidden="false" customHeight="false" outlineLevel="0" collapsed="false">
      <c r="Q30" s="91"/>
      <c r="R30" s="91"/>
      <c r="S30" s="91"/>
    </row>
  </sheetData>
  <mergeCells count="37">
    <mergeCell ref="A1:S1"/>
    <mergeCell ref="A2:C2"/>
    <mergeCell ref="D2:P2"/>
    <mergeCell ref="A3:C3"/>
    <mergeCell ref="D3:P3"/>
    <mergeCell ref="A5:A6"/>
    <mergeCell ref="C5:D6"/>
    <mergeCell ref="E5:E6"/>
    <mergeCell ref="F5:G6"/>
    <mergeCell ref="H5:I6"/>
    <mergeCell ref="J5:K6"/>
    <mergeCell ref="L5:M6"/>
    <mergeCell ref="N5:O6"/>
    <mergeCell ref="P5:Q6"/>
    <mergeCell ref="R5:R6"/>
    <mergeCell ref="S5:S6"/>
    <mergeCell ref="B7:B13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A21:D21"/>
    <mergeCell ref="A22:E22"/>
    <mergeCell ref="A23:D23"/>
    <mergeCell ref="A24:E24"/>
    <mergeCell ref="R28:S28"/>
    <mergeCell ref="R29:S2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2021-11-24T19:40:54Z</dcterms:created>
  <dc:creator>leonardo.frantz</dc:creator>
  <dc:description/>
  <dc:language>pt-BR</dc:language>
  <cp:lastModifiedBy>OBRAS</cp:lastModifiedBy>
  <cp:lastPrinted>2024-06-14T14:50:07Z</cp:lastPrinted>
  <dcterms:modified xsi:type="dcterms:W3CDTF">2024-06-17T10:57:01Z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